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80" windowWidth="18960" windowHeight="17550"/>
  </bookViews>
  <sheets>
    <sheet name="解答用紙" sheetId="2" r:id="rId1"/>
  </sheet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0" i="2" l="1"/>
  <c r="Q127" i="2"/>
  <c r="Q136" i="2"/>
  <c r="Q209" i="2"/>
  <c r="Q85" i="2"/>
  <c r="Q79" i="2"/>
  <c r="Q32" i="2"/>
  <c r="Q35" i="2"/>
  <c r="Q38" i="2"/>
  <c r="Q47" i="2"/>
  <c r="Q41" i="2"/>
  <c r="Q44" i="2"/>
  <c r="Q50" i="2"/>
  <c r="Q53" i="2"/>
  <c r="Q55" i="2"/>
  <c r="Q61" i="2"/>
  <c r="Q64" i="2"/>
  <c r="Q67" i="2"/>
  <c r="Q70" i="2"/>
  <c r="Q73" i="2"/>
  <c r="Q76" i="2"/>
  <c r="Q82" i="2"/>
  <c r="Q185" i="2"/>
  <c r="Q188" i="2"/>
  <c r="Q191" i="2"/>
  <c r="Q194" i="2"/>
  <c r="Q197" i="2"/>
  <c r="Q203" i="2"/>
  <c r="Q206" i="2"/>
  <c r="Q153" i="2"/>
  <c r="Q156" i="2"/>
  <c r="Q158" i="2"/>
  <c r="Q161" i="2"/>
  <c r="Q164" i="2"/>
  <c r="Q167" i="2"/>
  <c r="Q170" i="2"/>
  <c r="Q173" i="2"/>
  <c r="Q176" i="2"/>
  <c r="Q179" i="2"/>
  <c r="Q124" i="2"/>
  <c r="Q130" i="2"/>
  <c r="Q133" i="2"/>
  <c r="Q139" i="2"/>
  <c r="Q142" i="2"/>
  <c r="Q145" i="2"/>
  <c r="Q148" i="2"/>
  <c r="Q91" i="2"/>
  <c r="Q94" i="2"/>
  <c r="Q97" i="2"/>
  <c r="Q100" i="2"/>
  <c r="Q103" i="2"/>
  <c r="Q106" i="2"/>
  <c r="Q109" i="2"/>
  <c r="Q112" i="2"/>
  <c r="Q115" i="2"/>
  <c r="Q118" i="2"/>
  <c r="F25" i="2"/>
  <c r="I26" i="2"/>
  <c r="Q212" i="2"/>
  <c r="L229" i="2"/>
  <c r="P229" i="2"/>
  <c r="Q182" i="2"/>
  <c r="L227" i="2"/>
  <c r="P227" i="2"/>
  <c r="Q150" i="2"/>
  <c r="L225" i="2"/>
  <c r="P225" i="2"/>
  <c r="Q121" i="2"/>
  <c r="L223" i="2"/>
  <c r="P223" i="2"/>
  <c r="Q88" i="2"/>
  <c r="L221" i="2"/>
  <c r="P221" i="2"/>
  <c r="Q58" i="2"/>
  <c r="F26" i="2"/>
  <c r="Q213" i="2"/>
  <c r="L216" i="2"/>
  <c r="P216" i="2"/>
  <c r="L219" i="2"/>
  <c r="P219" i="2"/>
</calcChain>
</file>

<file path=xl/sharedStrings.xml><?xml version="1.0" encoding="utf-8"?>
<sst xmlns="http://schemas.openxmlformats.org/spreadsheetml/2006/main" count="339" uniqueCount="232">
  <si>
    <t>合計点：</t>
    <rPh sb="0" eb="2">
      <t>ゴウケイ</t>
    </rPh>
    <rPh sb="2" eb="3">
      <t>テン</t>
    </rPh>
    <phoneticPr fontId="1"/>
  </si>
  <si>
    <t>STEP1:　スポーツ団体等のリスク分類</t>
    <rPh sb="11" eb="13">
      <t>ダンタイ</t>
    </rPh>
    <rPh sb="13" eb="14">
      <t>トウ</t>
    </rPh>
    <rPh sb="18" eb="20">
      <t>ブンルイ</t>
    </rPh>
    <phoneticPr fontId="1"/>
  </si>
  <si>
    <t>選択してください</t>
    <rPh sb="0" eb="2">
      <t>センタク</t>
    </rPh>
    <phoneticPr fontId="1"/>
  </si>
  <si>
    <t>総合計点</t>
    <rPh sb="0" eb="1">
      <t>ソウ</t>
    </rPh>
    <rPh sb="1" eb="3">
      <t>ゴウケイ</t>
    </rPh>
    <rPh sb="3" eb="4">
      <t>テン</t>
    </rPh>
    <phoneticPr fontId="1"/>
  </si>
  <si>
    <t>STEP2:　「子どもの権利とスポーツの原則」各項目の達成状況</t>
    <rPh sb="8" eb="9">
      <t>コ</t>
    </rPh>
    <rPh sb="12" eb="14">
      <t>ケンリ</t>
    </rPh>
    <rPh sb="20" eb="22">
      <t>ゲンソク</t>
    </rPh>
    <rPh sb="23" eb="26">
      <t>カクコウモク</t>
    </rPh>
    <rPh sb="27" eb="29">
      <t>タッセイ</t>
    </rPh>
    <rPh sb="29" eb="31">
      <t>ジョウキョウ</t>
    </rPh>
    <phoneticPr fontId="1"/>
  </si>
  <si>
    <t>C.採択していない（０点）</t>
    <rPh sb="2" eb="4">
      <t>サイタク</t>
    </rPh>
    <phoneticPr fontId="1"/>
  </si>
  <si>
    <t>A.説明会を開催している（１０点）</t>
    <rPh sb="2" eb="5">
      <t>セツメイカイ</t>
    </rPh>
    <rPh sb="6" eb="8">
      <t>カイサイ</t>
    </rPh>
    <phoneticPr fontId="1"/>
  </si>
  <si>
    <t>C.実施していない（０点）</t>
    <rPh sb="2" eb="4">
      <t>ジッシ</t>
    </rPh>
    <phoneticPr fontId="1"/>
  </si>
  <si>
    <t>A.年３回以上、伝達している（１０点）</t>
    <rPh sb="2" eb="3">
      <t>ネン</t>
    </rPh>
    <rPh sb="4" eb="7">
      <t>カイイジョウ</t>
    </rPh>
    <rPh sb="8" eb="10">
      <t>デンタツ</t>
    </rPh>
    <phoneticPr fontId="1"/>
  </si>
  <si>
    <t>A.子どもの権利尊重のための特別な予算配分を実施している（１０点）</t>
    <rPh sb="2" eb="3">
      <t>コ</t>
    </rPh>
    <rPh sb="6" eb="8">
      <t>ケンリ</t>
    </rPh>
    <rPh sb="8" eb="10">
      <t>ソンチョウ</t>
    </rPh>
    <rPh sb="14" eb="16">
      <t>トクベツ</t>
    </rPh>
    <rPh sb="17" eb="19">
      <t>ヨサン</t>
    </rPh>
    <rPh sb="19" eb="21">
      <t>ハイブン</t>
    </rPh>
    <rPh sb="22" eb="24">
      <t>ジッシ</t>
    </rPh>
    <phoneticPr fontId="1"/>
  </si>
  <si>
    <t>A.子ども、指導者、保護者などに対するヒアリングを実施している（１０点）</t>
    <rPh sb="2" eb="3">
      <t>コ</t>
    </rPh>
    <rPh sb="6" eb="9">
      <t>シドウシャ</t>
    </rPh>
    <rPh sb="10" eb="13">
      <t>ホゴシャ</t>
    </rPh>
    <rPh sb="16" eb="17">
      <t>タイ</t>
    </rPh>
    <rPh sb="25" eb="27">
      <t>ジッシ</t>
    </rPh>
    <phoneticPr fontId="1"/>
  </si>
  <si>
    <t>A.決定している（１０点）</t>
    <rPh sb="2" eb="4">
      <t>ケッテイ</t>
    </rPh>
    <phoneticPr fontId="1"/>
  </si>
  <si>
    <t>A.年３回以上、設けている（１０点）</t>
    <rPh sb="2" eb="3">
      <t>ネン</t>
    </rPh>
    <rPh sb="4" eb="7">
      <t>カイイジョウ</t>
    </rPh>
    <rPh sb="8" eb="9">
      <t>モウ</t>
    </rPh>
    <phoneticPr fontId="1"/>
  </si>
  <si>
    <t>B.過去１年内に設けたことがある（５点）</t>
    <phoneticPr fontId="1"/>
  </si>
  <si>
    <t>C.過去１年内に設けたことがない（０点）</t>
    <phoneticPr fontId="1"/>
  </si>
  <si>
    <t>１． 子どもの権利の尊重と推進にコミットする</t>
    <phoneticPr fontId="1"/>
  </si>
  <si>
    <t>A.研修会を実施している（１０点）</t>
    <rPh sb="2" eb="4">
      <t>ケンシュウ</t>
    </rPh>
    <rPh sb="4" eb="5">
      <t>カイ</t>
    </rPh>
    <rPh sb="6" eb="8">
      <t>ジッシ</t>
    </rPh>
    <phoneticPr fontId="1"/>
  </si>
  <si>
    <t>B.研修会は実施していないが、書面やハンドブックなどを配布し情報を提供している（５点）</t>
    <rPh sb="2" eb="5">
      <t>ケンシュウカイ</t>
    </rPh>
    <rPh sb="6" eb="8">
      <t>ジッシ</t>
    </rPh>
    <rPh sb="15" eb="17">
      <t>ショメン</t>
    </rPh>
    <rPh sb="27" eb="29">
      <t>ハイフ</t>
    </rPh>
    <rPh sb="30" eb="32">
      <t>ジョウホウ</t>
    </rPh>
    <rPh sb="33" eb="35">
      <t>テイキョウ</t>
    </rPh>
    <phoneticPr fontId="1"/>
  </si>
  <si>
    <t>C.研修も書面やハンドブックの配布もしていない（０点）</t>
    <phoneticPr fontId="1"/>
  </si>
  <si>
    <t>A.年１回以上実施している（１０点）</t>
    <rPh sb="2" eb="3">
      <t>ネン</t>
    </rPh>
    <rPh sb="4" eb="7">
      <t>カイイジョウ</t>
    </rPh>
    <rPh sb="7" eb="9">
      <t>ジッシ</t>
    </rPh>
    <phoneticPr fontId="1"/>
  </si>
  <si>
    <t>A.事前に子どもや保護者から他の行事を確認して調整している（１０点）</t>
    <phoneticPr fontId="1"/>
  </si>
  <si>
    <t>C.調整していない（０点）</t>
    <phoneticPr fontId="1"/>
  </si>
  <si>
    <t>A.採択し公表している（1０点）</t>
    <rPh sb="2" eb="4">
      <t>サイタク</t>
    </rPh>
    <rPh sb="5" eb="7">
      <t>コウヒョウ</t>
    </rPh>
    <phoneticPr fontId="1"/>
  </si>
  <si>
    <t>B.採択しているが団体外には公表していない（5点）</t>
    <rPh sb="2" eb="4">
      <t>サイタク</t>
    </rPh>
    <rPh sb="9" eb="11">
      <t>ダンタイ</t>
    </rPh>
    <rPh sb="11" eb="12">
      <t>ソト</t>
    </rPh>
    <phoneticPr fontId="1"/>
  </si>
  <si>
    <t>A.設けている（１０点）</t>
    <rPh sb="2" eb="3">
      <t>モウ</t>
    </rPh>
    <phoneticPr fontId="1"/>
  </si>
  <si>
    <t>C.対応していない（０点）</t>
    <rPh sb="2" eb="4">
      <t>タイオウ</t>
    </rPh>
    <phoneticPr fontId="1"/>
  </si>
  <si>
    <t>B.設けていないが、相談があった場合には適宜対応している（５点）</t>
    <rPh sb="10" eb="12">
      <t>ソウダン</t>
    </rPh>
    <rPh sb="16" eb="18">
      <t>バアイ</t>
    </rPh>
    <rPh sb="20" eb="22">
      <t>テキギ</t>
    </rPh>
    <rPh sb="22" eb="24">
      <t>タイオウ</t>
    </rPh>
    <phoneticPr fontId="1"/>
  </si>
  <si>
    <t>A.研修会を設けて説明している（１０点）</t>
    <rPh sb="2" eb="4">
      <t>ケンシュウ</t>
    </rPh>
    <rPh sb="4" eb="5">
      <t>カイ</t>
    </rPh>
    <rPh sb="6" eb="7">
      <t>モウ</t>
    </rPh>
    <rPh sb="9" eb="11">
      <t>セツメイ</t>
    </rPh>
    <phoneticPr fontId="1"/>
  </si>
  <si>
    <t>B.研修会は設けたことはないが、適宜行っている（５点）</t>
    <rPh sb="2" eb="5">
      <t>ケンシュウカイ</t>
    </rPh>
    <rPh sb="6" eb="7">
      <t>モウ</t>
    </rPh>
    <rPh sb="16" eb="18">
      <t>テキギ</t>
    </rPh>
    <rPh sb="18" eb="19">
      <t>オコナ</t>
    </rPh>
    <phoneticPr fontId="1"/>
  </si>
  <si>
    <t>C.行っていない（０点）</t>
    <rPh sb="2" eb="3">
      <t>オコナ</t>
    </rPh>
    <phoneticPr fontId="1"/>
  </si>
  <si>
    <t>A.年１回以上指導者に受けさせている（１０点）</t>
    <rPh sb="2" eb="3">
      <t>ネン</t>
    </rPh>
    <rPh sb="4" eb="7">
      <t>カイイジョウ</t>
    </rPh>
    <rPh sb="7" eb="10">
      <t>シドウシャ</t>
    </rPh>
    <rPh sb="11" eb="12">
      <t>ウ</t>
    </rPh>
    <phoneticPr fontId="1"/>
  </si>
  <si>
    <t>B.過去３年内に受けさせたことがある（５点）</t>
    <rPh sb="8" eb="9">
      <t>ウ</t>
    </rPh>
    <phoneticPr fontId="1"/>
  </si>
  <si>
    <t>C.過去３年内に受けさせたことがない（０点）</t>
    <rPh sb="8" eb="9">
      <t>ウ</t>
    </rPh>
    <phoneticPr fontId="1"/>
  </si>
  <si>
    <t>A.説明会を実施している（１０点）</t>
    <rPh sb="2" eb="5">
      <t>セツメイカイ</t>
    </rPh>
    <rPh sb="6" eb="8">
      <t>ジッシ</t>
    </rPh>
    <phoneticPr fontId="1"/>
  </si>
  <si>
    <t>B.説明会は実施していないが、書面を配布している（５点）</t>
    <rPh sb="2" eb="5">
      <t>セツメイカイ</t>
    </rPh>
    <rPh sb="6" eb="8">
      <t>ジッシ</t>
    </rPh>
    <rPh sb="15" eb="17">
      <t>ショメン</t>
    </rPh>
    <rPh sb="18" eb="20">
      <t>ハイフ</t>
    </rPh>
    <phoneticPr fontId="1"/>
  </si>
  <si>
    <t>A学期中よりも多く設けている（１０点）</t>
    <phoneticPr fontId="1"/>
  </si>
  <si>
    <t>B.学期中と同程度設けている（５点）</t>
    <rPh sb="2" eb="5">
      <t>ガッキチュウ</t>
    </rPh>
    <rPh sb="6" eb="9">
      <t>ドウテイド</t>
    </rPh>
    <rPh sb="9" eb="10">
      <t>モウ</t>
    </rPh>
    <phoneticPr fontId="1"/>
  </si>
  <si>
    <t>C.学期中よりも少ない（０点）</t>
    <phoneticPr fontId="1"/>
  </si>
  <si>
    <t>B.過去３年内に見直して改善したことがある（５点）</t>
    <rPh sb="8" eb="10">
      <t>ミナオ</t>
    </rPh>
    <rPh sb="12" eb="14">
      <t>カイゼン</t>
    </rPh>
    <phoneticPr fontId="1"/>
  </si>
  <si>
    <t>A.毎年見直して改善している（１０点）</t>
    <rPh sb="2" eb="4">
      <t>マイトシ</t>
    </rPh>
    <rPh sb="4" eb="6">
      <t>ミナオ</t>
    </rPh>
    <rPh sb="8" eb="10">
      <t>カイゼン</t>
    </rPh>
    <phoneticPr fontId="1"/>
  </si>
  <si>
    <t>A.年１回以上、対話の機会を設けている（１０点）</t>
    <rPh sb="8" eb="10">
      <t>タイワ</t>
    </rPh>
    <rPh sb="11" eb="13">
      <t>キカイ</t>
    </rPh>
    <phoneticPr fontId="1"/>
  </si>
  <si>
    <t>あなたの団体の潜在的リスクは</t>
    <rPh sb="4" eb="6">
      <t>ダンタイ</t>
    </rPh>
    <rPh sb="7" eb="10">
      <t>センザイテキ</t>
    </rPh>
    <phoneticPr fontId="1"/>
  </si>
  <si>
    <t>C.休養日は設けていない（０点）</t>
    <phoneticPr fontId="1"/>
  </si>
  <si>
    <t>「子どもの権利とスポーツの原則」アセスメントツール</t>
  </si>
  <si>
    <t>⇒</t>
    <phoneticPr fontId="1"/>
  </si>
  <si>
    <t>STEP２の目標点数</t>
    <rPh sb="6" eb="8">
      <t>モクヒョウ</t>
    </rPh>
    <rPh sb="8" eb="10">
      <t>テンスウ</t>
    </rPh>
    <phoneticPr fontId="1"/>
  </si>
  <si>
    <t>目標点数</t>
    <rPh sb="0" eb="2">
      <t>モクヒョウ</t>
    </rPh>
    <rPh sb="2" eb="4">
      <t>テンスウ</t>
    </rPh>
    <phoneticPr fontId="1"/>
  </si>
  <si>
    <t>リスク</t>
    <phoneticPr fontId="1"/>
  </si>
  <si>
    <t>(各項目)</t>
    <rPh sb="1" eb="4">
      <t>カクコウモク</t>
    </rPh>
    <phoneticPr fontId="1"/>
  </si>
  <si>
    <t>点</t>
    <rPh sb="0" eb="1">
      <t>テン</t>
    </rPh>
    <phoneticPr fontId="1"/>
  </si>
  <si>
    <t>総合評価</t>
    <rPh sb="0" eb="4">
      <t>ソウゴウヒョウカ</t>
    </rPh>
    <phoneticPr fontId="1"/>
  </si>
  <si>
    <t>⇒</t>
    <phoneticPr fontId="1"/>
  </si>
  <si>
    <t>／</t>
    <phoneticPr fontId="1"/>
  </si>
  <si>
    <t>点</t>
    <rPh sb="0" eb="1">
      <t>テン</t>
    </rPh>
    <phoneticPr fontId="1"/>
  </si>
  <si>
    <t>１．子どもの権利の尊重と推進にコミットする</t>
    <phoneticPr fontId="1"/>
  </si>
  <si>
    <t>／</t>
    <phoneticPr fontId="1"/>
  </si>
  <si>
    <t>点</t>
    <rPh sb="0" eb="1">
      <t>テン</t>
    </rPh>
    <phoneticPr fontId="1"/>
  </si>
  <si>
    <t>２． スポーツを通じた子どものバランスのとれた成長に配慮する</t>
    <phoneticPr fontId="1"/>
  </si>
  <si>
    <t>２．スポーツを通じた子どものバランスのとれた成長に配慮する</t>
    <phoneticPr fontId="1"/>
  </si>
  <si>
    <t>３．子どもをスポーツに関係するリスクから守る</t>
    <phoneticPr fontId="1"/>
  </si>
  <si>
    <t>４．子どもの健康保護</t>
    <phoneticPr fontId="1"/>
  </si>
  <si>
    <t>５．子どもの権利を守るためのガバナンス体制の整備</t>
    <phoneticPr fontId="1"/>
  </si>
  <si>
    <t>６．子どもに関わるおとなの理解と対話の促進</t>
    <phoneticPr fontId="1"/>
  </si>
  <si>
    <t>A.ウェブサイト上などで公表している（１０点）</t>
    <rPh sb="8" eb="9">
      <t>ジョウ</t>
    </rPh>
    <rPh sb="12" eb="14">
      <t>コウヒョウ</t>
    </rPh>
    <phoneticPr fontId="1"/>
  </si>
  <si>
    <t>B.事前に確認はしていないが、子どもや保護者から他の行事との調整の要請があった場合には調整している（５点）</t>
    <phoneticPr fontId="1"/>
  </si>
  <si>
    <t>登録会員および所属選手のうち、子どもが占める割合は３分の１以上ですか。
※「子ども」とは１８歳未満をいう。</t>
    <rPh sb="0" eb="2">
      <t>トウロク</t>
    </rPh>
    <rPh sb="2" eb="4">
      <t>カイイン</t>
    </rPh>
    <rPh sb="7" eb="9">
      <t>ショゾク</t>
    </rPh>
    <rPh sb="9" eb="11">
      <t>センシュ</t>
    </rPh>
    <rPh sb="15" eb="16">
      <t>コ</t>
    </rPh>
    <rPh sb="19" eb="20">
      <t>シ</t>
    </rPh>
    <rPh sb="22" eb="24">
      <t>ワリアイ</t>
    </rPh>
    <rPh sb="26" eb="27">
      <t>ブン</t>
    </rPh>
    <rPh sb="29" eb="31">
      <t>イジョウ</t>
    </rPh>
    <rPh sb="38" eb="39">
      <t>コ</t>
    </rPh>
    <rPh sb="46" eb="49">
      <t>サイミマン</t>
    </rPh>
    <phoneticPr fontId="1"/>
  </si>
  <si>
    <t>競技大会に子どもが参加することを予定していますか。</t>
    <phoneticPr fontId="1"/>
  </si>
  <si>
    <t>子どもが参加することを予定している競技大会への参加のために団体内で選考を予定していますか。</t>
    <phoneticPr fontId="1"/>
  </si>
  <si>
    <t>子どもが参加することを予定している競技大会のために合宿または特別練習を予定していますか。</t>
    <phoneticPr fontId="1"/>
  </si>
  <si>
    <t>練習や合宿、大会以外の行事（レクリエーション活動やボランティア活動など）の機会を設けていますか。</t>
    <phoneticPr fontId="1"/>
  </si>
  <si>
    <t>子どもたちに対して、スポーツ選手のキャリアに関する研修を実施していますか。</t>
    <phoneticPr fontId="1"/>
  </si>
  <si>
    <t>子どもたちと成人アスリートが交流し、成人アスリートの経験を伝え、子どもたちが悩みを相談することができるイベントを実施していますか。</t>
    <phoneticPr fontId="1"/>
  </si>
  <si>
    <t>B.過去３年内に実施したことがある（５点）</t>
    <rPh sb="2" eb="4">
      <t>カコ</t>
    </rPh>
    <phoneticPr fontId="1"/>
  </si>
  <si>
    <t>C.過去３年内に実施したことがない（０点）</t>
    <rPh sb="2" eb="4">
      <t>カコ</t>
    </rPh>
    <phoneticPr fontId="1"/>
  </si>
  <si>
    <t>練習や合宿、大会のスケジュールを決める際に、子どもの家庭での行事や学校行事を考慮していますか。</t>
    <phoneticPr fontId="1"/>
  </si>
  <si>
    <t>１週間のうちどの程度休養日を設けていますか。</t>
    <phoneticPr fontId="1"/>
  </si>
  <si>
    <t>長期休養中（夏休み、冬休み、春休み）の１週間当たりの休養日の回数は、学期中の１週間当たりの休養日の回数を比べるとどのようになっていますか。</t>
    <phoneticPr fontId="1"/>
  </si>
  <si>
    <t>A. 年３回以上検査を行っている（１０点）</t>
    <rPh sb="3" eb="4">
      <t>ネン</t>
    </rPh>
    <rPh sb="5" eb="8">
      <t>カイイジョウ</t>
    </rPh>
    <rPh sb="8" eb="10">
      <t>ケンサ</t>
    </rPh>
    <rPh sb="11" eb="12">
      <t>オコナ</t>
    </rPh>
    <rPh sb="19" eb="20">
      <t>テン</t>
    </rPh>
    <phoneticPr fontId="1"/>
  </si>
  <si>
    <t>子どもの心身の健康を実効的に守るために、子どもに過度なプレッシャーを与えないよう、目前の試合の勝利にこだわらない長い目で見た指導を行っていますか。</t>
    <rPh sb="0" eb="1">
      <t>コ</t>
    </rPh>
    <rPh sb="4" eb="6">
      <t>シンシン</t>
    </rPh>
    <rPh sb="7" eb="9">
      <t>ケンコウ</t>
    </rPh>
    <rPh sb="10" eb="13">
      <t>ジッコウテキ</t>
    </rPh>
    <rPh sb="14" eb="15">
      <t>マモ</t>
    </rPh>
    <rPh sb="20" eb="21">
      <t>コ</t>
    </rPh>
    <rPh sb="24" eb="26">
      <t>カド</t>
    </rPh>
    <rPh sb="34" eb="35">
      <t>アタ</t>
    </rPh>
    <rPh sb="41" eb="43">
      <t>モクゼン</t>
    </rPh>
    <rPh sb="44" eb="46">
      <t>シアイ</t>
    </rPh>
    <rPh sb="47" eb="49">
      <t>ショウリ</t>
    </rPh>
    <rPh sb="56" eb="57">
      <t>ナガ</t>
    </rPh>
    <rPh sb="58" eb="59">
      <t>メ</t>
    </rPh>
    <rPh sb="60" eb="61">
      <t>ミ</t>
    </rPh>
    <rPh sb="62" eb="64">
      <t>シドウ</t>
    </rPh>
    <rPh sb="65" eb="66">
      <t>オコナ</t>
    </rPh>
    <phoneticPr fontId="1"/>
  </si>
  <si>
    <t>団体として「子どもの権利とスポーツの原則」（特に第１原則）を理解し賛同していますか。</t>
    <rPh sb="30" eb="32">
      <t>リカイ</t>
    </rPh>
    <phoneticPr fontId="1"/>
  </si>
  <si>
    <t>A.賛同し、そのことを団体内外で表明している（１０点）</t>
    <rPh sb="2" eb="4">
      <t>サンドウ</t>
    </rPh>
    <rPh sb="11" eb="13">
      <t>ダンタイ</t>
    </rPh>
    <rPh sb="13" eb="15">
      <t>ナイガイ</t>
    </rPh>
    <rPh sb="16" eb="18">
      <t>ヒョウメイ</t>
    </rPh>
    <phoneticPr fontId="1"/>
  </si>
  <si>
    <t>C. 理解していないまたは賛同していない（０点）</t>
    <phoneticPr fontId="1"/>
  </si>
  <si>
    <t>A.毎年１回以上実施している（１5点）</t>
    <rPh sb="2" eb="4">
      <t>マイトシ</t>
    </rPh>
    <rPh sb="5" eb="8">
      <t>カイイジョウ</t>
    </rPh>
    <rPh sb="8" eb="10">
      <t>ジッシ</t>
    </rPh>
    <phoneticPr fontId="1"/>
  </si>
  <si>
    <t>B.過去３年内に実施したことがある（５点）</t>
    <phoneticPr fontId="1"/>
  </si>
  <si>
    <t>B.アンケート調査を実施しているがヒアリングは行っていない（５点）</t>
    <phoneticPr fontId="1"/>
  </si>
  <si>
    <t>子どもの権利侵害のリスク評価の結果をふまえて、子どもや指導者に対する研修・教育の内容や指導方針を決定していますか。</t>
    <rPh sb="43" eb="45">
      <t>シドウ</t>
    </rPh>
    <rPh sb="45" eb="47">
      <t>ホウシン</t>
    </rPh>
    <phoneticPr fontId="1"/>
  </si>
  <si>
    <t>団体として「子どもの権利とスポーツの原則」（特に第２原則）を理解し賛同していますか。</t>
    <rPh sb="30" eb="32">
      <t>リカイ</t>
    </rPh>
    <phoneticPr fontId="1"/>
  </si>
  <si>
    <t>活動計画（練習日、練習時間、休養日及び参加予定大会日程等）を十分な時間的余裕をもって子ども及び保護者に周知していますか。</t>
    <phoneticPr fontId="1"/>
  </si>
  <si>
    <t>A.年間計画を作成し、年（年度）の初めに子ども及び保護者に周知している（１０点）</t>
    <rPh sb="2" eb="4">
      <t>ネンカン</t>
    </rPh>
    <rPh sb="4" eb="6">
      <t>ケイカク</t>
    </rPh>
    <rPh sb="7" eb="9">
      <t>サクセイ</t>
    </rPh>
    <rPh sb="11" eb="12">
      <t>ネン</t>
    </rPh>
    <rPh sb="13" eb="15">
      <t>ネンド</t>
    </rPh>
    <rPh sb="17" eb="18">
      <t>ハジ</t>
    </rPh>
    <rPh sb="20" eb="21">
      <t>コ</t>
    </rPh>
    <rPh sb="23" eb="24">
      <t>オヨ</t>
    </rPh>
    <rPh sb="25" eb="28">
      <t>ホゴシャ</t>
    </rPh>
    <rPh sb="29" eb="31">
      <t>シュウチ</t>
    </rPh>
    <phoneticPr fontId="1"/>
  </si>
  <si>
    <t>B.月/学期/半期等の計画を作成し、都度子ども及び保護者に周知している（５点）</t>
    <phoneticPr fontId="1"/>
  </si>
  <si>
    <t>C.活動計画は作成していない（０点）</t>
    <rPh sb="2" eb="4">
      <t>カツドウ</t>
    </rPh>
    <rPh sb="4" eb="6">
      <t>ケイカク</t>
    </rPh>
    <rPh sb="7" eb="9">
      <t>サクセイ</t>
    </rPh>
    <phoneticPr fontId="1"/>
  </si>
  <si>
    <t>１日当たりの練習時間は、何時間ですか。</t>
    <phoneticPr fontId="1"/>
  </si>
  <si>
    <t>A.（平日も活動する団体は）平日２時間まで、及び、週末３時間まで（週末のみ活動する団体は）３時間まで（１5点）</t>
    <rPh sb="3" eb="5">
      <t>ヘイジツ</t>
    </rPh>
    <rPh sb="6" eb="8">
      <t>カツドウ</t>
    </rPh>
    <rPh sb="10" eb="12">
      <t>ダンタイ</t>
    </rPh>
    <rPh sb="14" eb="16">
      <t>ヘイジツ</t>
    </rPh>
    <rPh sb="17" eb="19">
      <t>ジカン</t>
    </rPh>
    <rPh sb="22" eb="23">
      <t>オヨ</t>
    </rPh>
    <rPh sb="25" eb="27">
      <t>シュウマツ</t>
    </rPh>
    <rPh sb="28" eb="30">
      <t>ジカン</t>
    </rPh>
    <rPh sb="33" eb="35">
      <t>シュウマツ</t>
    </rPh>
    <rPh sb="37" eb="39">
      <t>カツドウ</t>
    </rPh>
    <rPh sb="41" eb="43">
      <t>ダンタイ</t>
    </rPh>
    <rPh sb="46" eb="48">
      <t>ジカン</t>
    </rPh>
    <phoneticPr fontId="1"/>
  </si>
  <si>
    <t>B.（平日も活動する団体は）平日２時間を超える、または、週末３時間を超える（週末のみ活動する団体は）４時間まで（５点）</t>
    <phoneticPr fontId="1"/>
  </si>
  <si>
    <t>C.（平日も活動する団体は）平日２時間を超える、及び、週末３時間を超える（週末のみ活動する団体は）４時間を超える（０点）</t>
    <phoneticPr fontId="1"/>
  </si>
  <si>
    <t>A.団体外部の独立した第三者が対応する、秘密が守られるホットラインを設け、子どもに周知している（１０点）</t>
    <rPh sb="2" eb="4">
      <t>ダンタイ</t>
    </rPh>
    <rPh sb="4" eb="6">
      <t>ガイブ</t>
    </rPh>
    <rPh sb="7" eb="9">
      <t>ドクリツ</t>
    </rPh>
    <rPh sb="11" eb="12">
      <t>ダイ</t>
    </rPh>
    <rPh sb="12" eb="14">
      <t>サンシャ</t>
    </rPh>
    <rPh sb="15" eb="17">
      <t>タイオウ</t>
    </rPh>
    <rPh sb="20" eb="22">
      <t>ヒミツ</t>
    </rPh>
    <rPh sb="23" eb="24">
      <t>マモ</t>
    </rPh>
    <rPh sb="34" eb="35">
      <t>モウ</t>
    </rPh>
    <rPh sb="37" eb="38">
      <t>コ</t>
    </rPh>
    <rPh sb="41" eb="43">
      <t>シュウチ</t>
    </rPh>
    <rPh sb="50" eb="51">
      <t>テン</t>
    </rPh>
    <phoneticPr fontId="1"/>
  </si>
  <si>
    <t>子どもの権利の尊重と推進のために、団体の役職員と登録指導者との間で、意見交換を定期的に実施していますか。</t>
    <rPh sb="17" eb="19">
      <t>ダンタイ</t>
    </rPh>
    <rPh sb="20" eb="23">
      <t>ヤクショクイン</t>
    </rPh>
    <phoneticPr fontId="1"/>
  </si>
  <si>
    <t>B.年１回以上（５点）</t>
    <rPh sb="2" eb="3">
      <t>ネン</t>
    </rPh>
    <rPh sb="4" eb="5">
      <t>カイ</t>
    </rPh>
    <rPh sb="5" eb="7">
      <t>イジョウ</t>
    </rPh>
    <phoneticPr fontId="1"/>
  </si>
  <si>
    <t>A.月１回以上（１５点）</t>
    <rPh sb="2" eb="3">
      <t>ツキ</t>
    </rPh>
    <rPh sb="4" eb="5">
      <t>カイ</t>
    </rPh>
    <phoneticPr fontId="1"/>
  </si>
  <si>
    <t>試合や大会での参加メンバーの選考基準や選考結果、試合や大会の成績、練習スケジュール、備品の管理や取得状況、必要経費等の会計報告について、年１回以上、子どもたちや保護者に対し情報共有していますか。</t>
    <rPh sb="7" eb="9">
      <t>サンカ</t>
    </rPh>
    <phoneticPr fontId="1"/>
  </si>
  <si>
    <t>A.毎年１回以上実施している（１５点）</t>
    <rPh sb="2" eb="4">
      <t>マイトシ</t>
    </rPh>
    <rPh sb="5" eb="8">
      <t>カイイジョウ</t>
    </rPh>
    <rPh sb="8" eb="10">
      <t>ジッシ</t>
    </rPh>
    <phoneticPr fontId="1"/>
  </si>
  <si>
    <t>登録会員および所属選手の人数は、３０人以上ですか。</t>
    <phoneticPr fontId="1"/>
  </si>
  <si>
    <t>子どもが同種の他の団体に移籍して競技を続けることに制約はありますか。
※制約とは、法的なもののみならず事実上のものも含む。</t>
    <rPh sb="0" eb="1">
      <t>コ</t>
    </rPh>
    <rPh sb="4" eb="6">
      <t>ドウシュ</t>
    </rPh>
    <rPh sb="7" eb="8">
      <t>タ</t>
    </rPh>
    <rPh sb="9" eb="11">
      <t>ダンタイ</t>
    </rPh>
    <rPh sb="12" eb="14">
      <t>イセキ</t>
    </rPh>
    <rPh sb="16" eb="18">
      <t>キョウギ</t>
    </rPh>
    <rPh sb="19" eb="20">
      <t>ツヅ</t>
    </rPh>
    <rPh sb="25" eb="27">
      <t>セイヤク</t>
    </rPh>
    <rPh sb="36" eb="38">
      <t>セイヤク</t>
    </rPh>
    <rPh sb="41" eb="43">
      <t>ホウテキ</t>
    </rPh>
    <rPh sb="51" eb="54">
      <t>ジジツジョウ</t>
    </rPh>
    <rPh sb="58" eb="59">
      <t>フク</t>
    </rPh>
    <phoneticPr fontId="1"/>
  </si>
  <si>
    <t>過去に子どもの権利を侵害する重大な事例が発生したことがありますか。
※子どもの権利を侵害する事例：差別、いじめ、暴力、パワハラ、セクハラ、事故、スポーツ障害</t>
    <phoneticPr fontId="1"/>
  </si>
  <si>
    <t>A.採択し公表している（１５点）</t>
    <rPh sb="2" eb="4">
      <t>サイタク</t>
    </rPh>
    <rPh sb="5" eb="7">
      <t>コウヒョウ</t>
    </rPh>
    <phoneticPr fontId="1"/>
  </si>
  <si>
    <t>B.採択しているが公表していない（１０点）</t>
    <rPh sb="2" eb="4">
      <t>サイタク</t>
    </rPh>
    <phoneticPr fontId="1"/>
  </si>
  <si>
    <t>団体として子どもの権利尊重のための基本方針（宣言、ルール、ガイドライン、行動規範など。子どもだけでなくプレーヤー全体を網羅するものも含む）を採択して団体内外に公表していますか。</t>
    <phoneticPr fontId="1"/>
  </si>
  <si>
    <t>子どもの権利尊重のための基本方針について子どもに説明する機会を設けていますか。</t>
    <phoneticPr fontId="1"/>
  </si>
  <si>
    <t>B.説明会は設けていないが、基本方針を書面で配布している（５点）</t>
    <phoneticPr fontId="1"/>
  </si>
  <si>
    <t>団体トップが、理事会、委員会、その他会議等を通して子どもの権利の尊重に向けた姿勢を継続的に役職員、委員、構成員等に伝達し、共有していますか。</t>
    <phoneticPr fontId="1"/>
  </si>
  <si>
    <t>B.過去１年内に伝達したことがある（５点）</t>
    <phoneticPr fontId="1"/>
  </si>
  <si>
    <t>C.過去１年内に伝達していない（０点）</t>
    <phoneticPr fontId="1"/>
  </si>
  <si>
    <t>子どもの権利尊重のための予算配分を実施していますか。</t>
    <phoneticPr fontId="1"/>
  </si>
  <si>
    <t>B.一般的なコンプライアンスのための予算配分を実施しており、子供の権利尊重のための予算がそこに含まれている（５点）</t>
    <phoneticPr fontId="1"/>
  </si>
  <si>
    <t>定期的に子どもの権利侵害に対するリスクの洗い出しや、リスク評価を行っていますか。</t>
    <phoneticPr fontId="1"/>
  </si>
  <si>
    <t>C.過去３年内に実施していない（０点）</t>
    <phoneticPr fontId="1"/>
  </si>
  <si>
    <t>子どもの権利侵害に対するリスクの洗い出し・評価をどのような方法で行っていますか。</t>
    <phoneticPr fontId="1"/>
  </si>
  <si>
    <t>C.ヒアリングやアンケート調査を実施していない（０点）</t>
    <phoneticPr fontId="1"/>
  </si>
  <si>
    <t>B.決定していない（０点）</t>
    <phoneticPr fontId="1"/>
  </si>
  <si>
    <t>子どもの権利侵害のリスク評価やリスクへの対応状況について、団体内外で公表していますか。</t>
    <phoneticPr fontId="1"/>
  </si>
  <si>
    <t>B.公表していないが、関係者から説明を求められた場合に個別に開示している（５点）</t>
    <phoneticPr fontId="1"/>
  </si>
  <si>
    <t>C.開示していない（０点）</t>
    <phoneticPr fontId="1"/>
  </si>
  <si>
    <r>
      <t>B.「子どもの権利とスポーツの原則」冊子</t>
    </r>
    <r>
      <rPr>
        <sz val="11"/>
        <color theme="1"/>
        <rFont val="メイリオ"/>
        <family val="2"/>
        <charset val="128"/>
      </rPr>
      <t>で原則1を読んで理解している（５点）</t>
    </r>
    <phoneticPr fontId="1"/>
  </si>
  <si>
    <r>
      <t>B.「子どもの権利とスポーツの原則」冊子</t>
    </r>
    <r>
      <rPr>
        <sz val="11"/>
        <color theme="1"/>
        <rFont val="メイリオ"/>
        <family val="2"/>
        <charset val="128"/>
      </rPr>
      <t>で原則2を読んで理解している（５点）</t>
    </r>
    <phoneticPr fontId="1"/>
  </si>
  <si>
    <r>
      <t>A.（平日も活動する団体は）週２日以上、（</t>
    </r>
    <r>
      <rPr>
        <sz val="11"/>
        <rFont val="メイリオ"/>
        <family val="3"/>
        <charset val="128"/>
      </rPr>
      <t>週末のみの団体は）</t>
    </r>
    <r>
      <rPr>
        <sz val="11"/>
        <color theme="1"/>
        <rFont val="メイリオ"/>
        <family val="2"/>
        <charset val="128"/>
      </rPr>
      <t>１日以上（１5点）</t>
    </r>
    <rPh sb="3" eb="5">
      <t>ヘイジツ</t>
    </rPh>
    <rPh sb="6" eb="8">
      <t>カツドウ</t>
    </rPh>
    <rPh sb="10" eb="12">
      <t>ダンタイ</t>
    </rPh>
    <rPh sb="14" eb="15">
      <t>シュウ</t>
    </rPh>
    <rPh sb="16" eb="19">
      <t>ニチイジョウ</t>
    </rPh>
    <rPh sb="21" eb="23">
      <t>シュウマツ</t>
    </rPh>
    <rPh sb="26" eb="28">
      <t>ダンタイ</t>
    </rPh>
    <rPh sb="31" eb="32">
      <t>ニチ</t>
    </rPh>
    <rPh sb="32" eb="34">
      <t>イジョウ</t>
    </rPh>
    <phoneticPr fontId="1"/>
  </si>
  <si>
    <r>
      <t>B.（平日も活動する団体は）週１日のみ、（</t>
    </r>
    <r>
      <rPr>
        <sz val="11"/>
        <rFont val="メイリオ"/>
        <family val="3"/>
        <charset val="128"/>
      </rPr>
      <t>週末</t>
    </r>
    <r>
      <rPr>
        <sz val="11"/>
        <color theme="1"/>
        <rFont val="メイリオ"/>
        <family val="2"/>
        <charset val="128"/>
      </rPr>
      <t>のみの団体は）半日程度のみ（５点）</t>
    </r>
    <rPh sb="21" eb="23">
      <t>シュウマツ</t>
    </rPh>
    <phoneticPr fontId="1"/>
  </si>
  <si>
    <r>
      <t>３． 子どもをスポーツに関係するリスクから</t>
    </r>
    <r>
      <rPr>
        <b/>
        <sz val="14"/>
        <color rgb="FF00ACFF"/>
        <rFont val="メイリオ"/>
        <family val="2"/>
        <charset val="128"/>
      </rPr>
      <t>保護する</t>
    </r>
    <rPh sb="21" eb="23">
      <t>ホゴ</t>
    </rPh>
    <phoneticPr fontId="1"/>
  </si>
  <si>
    <r>
      <t>B.「子どもの権利とスポーツの原則」冊子</t>
    </r>
    <r>
      <rPr>
        <sz val="11"/>
        <color theme="1"/>
        <rFont val="メイリオ"/>
        <family val="2"/>
        <charset val="128"/>
      </rPr>
      <t>で原則3を読んで理解している（５点）</t>
    </r>
    <phoneticPr fontId="1"/>
  </si>
  <si>
    <t>団体として「子どもの権利とスポーツの原則」（特に第３原則）を理解し賛同していますか。</t>
    <phoneticPr fontId="1"/>
  </si>
  <si>
    <t>C.理解していないまたは賛同していない（０点）</t>
    <phoneticPr fontId="1"/>
  </si>
  <si>
    <t>団体として、暴力行為（有形力の行使、暴言、脅迫、セクハラ、パワハラ）を根絶することに最大限努める旨の方針を採択し、公表していますか。</t>
    <phoneticPr fontId="1"/>
  </si>
  <si>
    <t>暴力行為を禁止する旨明示する規程を設けていますか。</t>
    <phoneticPr fontId="1"/>
  </si>
  <si>
    <t>A.あらゆる者を対象として設けている（１０点）</t>
    <phoneticPr fontId="1"/>
  </si>
  <si>
    <t>B.指導者のみを対象として設けている（５点）</t>
    <phoneticPr fontId="1"/>
  </si>
  <si>
    <t>C.明示の規程は設けていない（０点）</t>
    <phoneticPr fontId="1"/>
  </si>
  <si>
    <t>子どもたちを含むスポーツ団体関係者に対して、暴力行為の禁止に関する研修会を実施していますか。</t>
    <phoneticPr fontId="1"/>
  </si>
  <si>
    <t>B.過去３年内に実施したことがある（５点）</t>
    <phoneticPr fontId="1"/>
  </si>
  <si>
    <t>C.過去３年内に実施したことはない（０点）</t>
    <phoneticPr fontId="1"/>
  </si>
  <si>
    <t>スポーツ指導者向けに暴力行為の禁止やスポーツ事故防止に関するコーチングガイドラインを作成していますか。</t>
    <phoneticPr fontId="1"/>
  </si>
  <si>
    <t>A.作成した上、周知のための研修を実施している（１０点）</t>
    <phoneticPr fontId="1"/>
  </si>
  <si>
    <t>スポーツ事故について、過去の事故データを蓄積し、事故原因の分析を行っていますか。</t>
    <phoneticPr fontId="1"/>
  </si>
  <si>
    <t>A.事故事例の蓄積を行い、原因分析も行っている（１０点）</t>
    <phoneticPr fontId="1"/>
  </si>
  <si>
    <t>B.事故事例の蓄積は行っているが、原因分析は行っていない（５点）</t>
    <phoneticPr fontId="1"/>
  </si>
  <si>
    <t>C.行っていない（０点）</t>
    <phoneticPr fontId="1"/>
  </si>
  <si>
    <t>C.作成してない（０点）</t>
    <phoneticPr fontId="1"/>
  </si>
  <si>
    <t>B.作成しているが、周知のための研修は実施したことがない（５点）</t>
    <phoneticPr fontId="1"/>
  </si>
  <si>
    <t>子どもが利用するスポーツ施設について、ハード面やセキュリティ面に関する安全の基準を設けた上で、適用していますか。</t>
    <phoneticPr fontId="1"/>
  </si>
  <si>
    <t>A.設けており、基準が守られているか否か過去１年内に確認したことがある（１０点）</t>
    <phoneticPr fontId="1"/>
  </si>
  <si>
    <t>B.設けているが、基準が守られているか否か過去１年内に確認したことがない（５点）</t>
    <phoneticPr fontId="1"/>
  </si>
  <si>
    <t>C.設けていない（０点）</t>
    <phoneticPr fontId="1"/>
  </si>
  <si>
    <t>子どもたちを含むスポーツ団体関係者に対して、不正行為(八百長、賭博、買収等)が禁止される理由やその危険について教育・啓発をおこなっていますか。</t>
    <phoneticPr fontId="1"/>
  </si>
  <si>
    <t>不正行為を誘引する者が子どもたちにコンタクトを取ろうとしてきた場合に、子どもたちが相談できる窓口・機関を設けていますか。</t>
    <phoneticPr fontId="1"/>
  </si>
  <si>
    <t>子どもたちのプライバシー・個人情報を保護するためのルール、ガイドラインを整えていますか。</t>
    <phoneticPr fontId="1"/>
  </si>
  <si>
    <t>A.ルールを設けた上、アクセス制限を行っている（１０点）</t>
    <phoneticPr fontId="1"/>
  </si>
  <si>
    <t>B.ルールは設けているが、アクセス制限は実施していない（５点）</t>
    <phoneticPr fontId="1"/>
  </si>
  <si>
    <t>C.ルールを設けていない（０点）</t>
    <phoneticPr fontId="1"/>
  </si>
  <si>
    <r>
      <t>B.「子どもの権利とスポーツの原則」冊子</t>
    </r>
    <r>
      <rPr>
        <sz val="11"/>
        <color theme="1"/>
        <rFont val="メイリオ"/>
        <family val="2"/>
        <charset val="128"/>
      </rPr>
      <t>で原則4を読んで理解している（５点）</t>
    </r>
    <phoneticPr fontId="1"/>
  </si>
  <si>
    <t>団体として「子どもの権利とスポーツの原則」（特に第４原則）を理解し賛同していますか。</t>
    <phoneticPr fontId="1"/>
  </si>
  <si>
    <t>身体の酷使（オーバーユース）防止のために、練習や試合において規程を設け、制限をしていますか。</t>
    <phoneticPr fontId="1"/>
  </si>
  <si>
    <t>A.規程を設けて制限をしている（１５点）</t>
    <phoneticPr fontId="1"/>
  </si>
  <si>
    <t>B.規程はないが制限はしている（１０点）</t>
    <phoneticPr fontId="1"/>
  </si>
  <si>
    <t>C.特に制限は設けていない（０点）</t>
    <phoneticPr fontId="1"/>
  </si>
  <si>
    <t>オーバーユース防止のために、子どもたちに定期的な検査等を行っていますか。</t>
    <phoneticPr fontId="1"/>
  </si>
  <si>
    <t>B.過去１年内に行ったことがある（５点）</t>
    <phoneticPr fontId="1"/>
  </si>
  <si>
    <t>C.過去１年内に行っていない（０点）</t>
    <phoneticPr fontId="1"/>
  </si>
  <si>
    <t>子どもたち及び保護者に対して、重要な試合で周囲のプレッシャーに応えるために自らを酷使する傾向があること、それにより生涯に影響を及ぼす重篤な障害を負うリスクなどがあることを説明していますか。</t>
    <phoneticPr fontId="1"/>
  </si>
  <si>
    <t>B.ガイドラインは作成していないが、適宜行っている（１０点）</t>
    <phoneticPr fontId="1"/>
  </si>
  <si>
    <t>A.指導者に対するコーチングガイドラインを作成して、行っている（１５点）</t>
    <phoneticPr fontId="1"/>
  </si>
  <si>
    <t>子どもが、認定を受けたアスレチックトレーナーや医師、精神的健康に関する教育とカウンセリングを行う専門家に容易にアクセスできるようにしていますか。</t>
    <phoneticPr fontId="1"/>
  </si>
  <si>
    <t>子どもたちを、ドーピングの脅威から守るため、指導者にスポーツ医・科学に基づく反ドーピングについての研修を受けさせていますか。</t>
    <phoneticPr fontId="1"/>
  </si>
  <si>
    <t>子どもたちに対して、スポーツについての知識のある管理栄養士による教育を行うなど、正確な栄養学に基づく栄養や食事について指導や配慮をしていますか。</t>
    <phoneticPr fontId="1"/>
  </si>
  <si>
    <t>A.スポーツについての知識がある管理栄養士を置いている、または管理栄養士に指導を受けるなど関与してもらっている（１０点）</t>
    <phoneticPr fontId="1"/>
  </si>
  <si>
    <t>B.管理栄養士までは関与していないが、栄養や食事に関する指導や配慮は行っている（５点）</t>
    <phoneticPr fontId="1"/>
  </si>
  <si>
    <t>C.そのような環境は整っていない（０点）</t>
    <phoneticPr fontId="1"/>
  </si>
  <si>
    <t>子どもたちに対して、専門家（スポーツファーマシスト等）による指導や専門家へのアクセスを容易にするなど、医薬品やサプリメントの適切な使用に関する教育と研修の機会を提供していますか。</t>
    <phoneticPr fontId="1"/>
  </si>
  <si>
    <t>A.アンチ・ドーピングの観点から医薬品はサプリメントに関する教育と研修の機会を、年１回以上提供している（１０点）</t>
    <phoneticPr fontId="1"/>
  </si>
  <si>
    <t>B.そのような機会は提供していない（０点）</t>
    <phoneticPr fontId="1"/>
  </si>
  <si>
    <r>
      <t>５． 子どもの権利を守るためのガバナンス</t>
    </r>
    <r>
      <rPr>
        <b/>
        <sz val="14"/>
        <color rgb="FF00ACFF"/>
        <rFont val="メイリオ"/>
        <family val="2"/>
        <charset val="128"/>
      </rPr>
      <t>体制を整備する</t>
    </r>
    <phoneticPr fontId="1"/>
  </si>
  <si>
    <r>
      <t>B.「子どもの権利とスポーツの原則」冊子</t>
    </r>
    <r>
      <rPr>
        <sz val="11"/>
        <color theme="1"/>
        <rFont val="メイリオ"/>
        <family val="2"/>
        <charset val="128"/>
      </rPr>
      <t>で原則5を読んで理解している（５点）</t>
    </r>
    <phoneticPr fontId="1"/>
  </si>
  <si>
    <t>団体として「子どもの権利とスポーツの原則」（特に第５原則）を理解し賛同していますか。</t>
    <phoneticPr fontId="1"/>
  </si>
  <si>
    <t>団体内に子どもの権利の尊重と推進のための担当責任者を設けていますか。</t>
    <phoneticPr fontId="1"/>
  </si>
  <si>
    <t>B.設けていない（０点）</t>
    <phoneticPr fontId="1"/>
  </si>
  <si>
    <t>団体関係者が子どもに対する権利侵害を行った場合、その者に対する処分を定めた規程を整備していますか。</t>
    <phoneticPr fontId="1"/>
  </si>
  <si>
    <t>A.子どもの権利を侵害する行為を行った者に対する処分を定めた規程を整備している（１０点）</t>
    <phoneticPr fontId="1"/>
  </si>
  <si>
    <t>B.子どもに対する権利侵害を禁止する規程は存在するが、処分を定めた規程は存在しない（５点）</t>
    <phoneticPr fontId="1"/>
  </si>
  <si>
    <t>C.整備していない（０点）</t>
    <phoneticPr fontId="1"/>
  </si>
  <si>
    <t>団体の運営にとって、意思決定が公平で透明性の確保されたものである必要があることを意識し、予め、「活動計画」と「指導方針」を作成し、子どもたち及び保護者に共有していますか。</t>
    <phoneticPr fontId="1"/>
  </si>
  <si>
    <t>A.「活動計画」と「指導方針」を作成し、子どもたちと共有している（１０点）</t>
    <phoneticPr fontId="1"/>
  </si>
  <si>
    <t>B.「活動計画」と「指導方針」を作成しているが、子どもたちと共有していない（５点）</t>
    <phoneticPr fontId="1"/>
  </si>
  <si>
    <t>C.作成されていない（０点）</t>
    <phoneticPr fontId="1"/>
  </si>
  <si>
    <t>役職員、登録指導者及び選手等の関係者に対し、子どもの権利尊重のための研修を毎年１回以上実施していますか。</t>
    <phoneticPr fontId="1"/>
  </si>
  <si>
    <t>A.実施している（1０点）</t>
    <phoneticPr fontId="1"/>
  </si>
  <si>
    <t>B.子どもの権利尊重のみをテーマにした研修は実施していないが、毎年実施しているコンプライアンス等に関する研修のなかで、取り扱っている（５点）</t>
    <phoneticPr fontId="1"/>
  </si>
  <si>
    <t>C.実施していない（０点）</t>
    <phoneticPr fontId="1"/>
  </si>
  <si>
    <t>団体内の子どもの権利侵害の有無について定期的にヒアリングを行うなどのモニタリングを実施していますか。</t>
    <phoneticPr fontId="1"/>
  </si>
  <si>
    <t>C.過去３年内に実施したことがない（０点）</t>
    <phoneticPr fontId="1"/>
  </si>
  <si>
    <t>子どもが、暴力行為をはじめとする子どもの権利侵害に関する苦情を申し立てるためのホットライン（相談・通報窓口）を設け、子どもに周知していますか。</t>
    <phoneticPr fontId="1"/>
  </si>
  <si>
    <t>B.ホットラインは設けているが、団体外部の独立した第三者が関与していない、または子どもに周知していない（５点）</t>
    <phoneticPr fontId="1"/>
  </si>
  <si>
    <t>子どもから暴力行為をはじめとする子どもの権利侵害に関する相談または通報があった場合に、関係者間での対話を促進する仕組みを設けていますか。</t>
    <phoneticPr fontId="1"/>
  </si>
  <si>
    <t>A.団体外部の独立した第三者の関与のもと、対話による解決を志向する仕組みを設け、実施している（１０点）</t>
    <phoneticPr fontId="1"/>
  </si>
  <si>
    <t>B.団体外部の独立した第三者の関与はないが、対話による解決を志向する仕組みを設け、実施している（５点）</t>
    <phoneticPr fontId="1"/>
  </si>
  <si>
    <t>暴力行為をはじめとする権利侵害を受けた子どもについて、チームの変更や移籍等の競技を続けることができるための制度を設けていますか。</t>
    <phoneticPr fontId="1"/>
  </si>
  <si>
    <t>A.制度を設けている（１０点）</t>
    <phoneticPr fontId="1"/>
  </si>
  <si>
    <t>B.制度としては設けていないが、適宜対応はしている（５点）</t>
    <phoneticPr fontId="1"/>
  </si>
  <si>
    <t>C.制度を設けていないし、対応もしていない（０点）</t>
    <phoneticPr fontId="1"/>
  </si>
  <si>
    <t>C.そのような体制をまだ整備していない（０点）</t>
    <phoneticPr fontId="1"/>
  </si>
  <si>
    <t>子どもの権利侵害を防止するためのガバナンス体制に関して毎年見直していますか。</t>
    <phoneticPr fontId="1"/>
  </si>
  <si>
    <r>
      <t>６． 子どもに関わるおとなの理</t>
    </r>
    <r>
      <rPr>
        <b/>
        <sz val="14"/>
        <color rgb="FF00ACFF"/>
        <rFont val="メイリオ"/>
        <family val="2"/>
        <charset val="128"/>
      </rPr>
      <t>解とエンゲージメント（対話）を推進する</t>
    </r>
    <rPh sb="30" eb="32">
      <t>スイシン</t>
    </rPh>
    <phoneticPr fontId="1"/>
  </si>
  <si>
    <r>
      <t>B.「子どもの権利とスポーツの原則」冊子</t>
    </r>
    <r>
      <rPr>
        <sz val="11"/>
        <color theme="1"/>
        <rFont val="メイリオ"/>
        <family val="2"/>
        <charset val="128"/>
      </rPr>
      <t>で原則6を読んで理解している（５点）</t>
    </r>
    <phoneticPr fontId="1"/>
  </si>
  <si>
    <r>
      <t>A.</t>
    </r>
    <r>
      <rPr>
        <sz val="11"/>
        <color theme="1"/>
        <rFont val="メイリオ"/>
        <family val="2"/>
        <charset val="128"/>
      </rPr>
      <t>賛同し、そのことを団体内外で表明している（１０点）</t>
    </r>
    <rPh sb="2" eb="4">
      <t>サンドウ</t>
    </rPh>
    <rPh sb="11" eb="13">
      <t>ダンタイ</t>
    </rPh>
    <rPh sb="13" eb="15">
      <t>ナイガイ</t>
    </rPh>
    <rPh sb="16" eb="18">
      <t>ヒョウメイ</t>
    </rPh>
    <phoneticPr fontId="1"/>
  </si>
  <si>
    <t>団体として「子どもの権利とスポーツの原則」（特に第６原則）を理解し賛同していますか。</t>
    <phoneticPr fontId="1"/>
  </si>
  <si>
    <t>役職員の採用及び指導者の登録において、子どもの権利への尊重の有無を採用の評価基準に位置付けた上で、評価を実施していますか。</t>
    <phoneticPr fontId="1"/>
  </si>
  <si>
    <t>A.子どもの権利への尊重の有無を採用の評価基準に位置付け、過去の暴力行為の有無などを調査している（１０点）</t>
    <phoneticPr fontId="1"/>
  </si>
  <si>
    <t>B.子どもの権利への尊重の有無を採用の評価基準に位置付けているものの、過去の暴力行為の有無までは調査していない（５点）</t>
    <phoneticPr fontId="1"/>
  </si>
  <si>
    <t>C.措置を取っていない（０点）</t>
    <phoneticPr fontId="1"/>
  </si>
  <si>
    <t>役職員の採用及び指導者の登録において、子どもの権利の尊重に関するコミットメントを求めていますか。</t>
    <phoneticPr fontId="1"/>
  </si>
  <si>
    <t>A.採用・登録にあたり、子どもの権利の尊重に関する誓約書への署名を要請している（１０点）</t>
    <phoneticPr fontId="1"/>
  </si>
  <si>
    <t>B.誓約書への署名は要請していないものの、子どもの権利の尊重に関して書面または口頭で要請している（５点）</t>
    <phoneticPr fontId="1"/>
  </si>
  <si>
    <t>C.以上の措置を取っていない（０点）</t>
    <phoneticPr fontId="1"/>
  </si>
  <si>
    <t>A.年１回以上、意見交換の場を設けている（１０点）</t>
    <phoneticPr fontId="1"/>
  </si>
  <si>
    <t>子どもと登録指導者との間において、指導とは別に、定期的に、対話をする機会を設けていますか。</t>
    <phoneticPr fontId="1"/>
  </si>
  <si>
    <t>指導者と保護者との間で意見交換する機会はどの程度ありますか。</t>
    <phoneticPr fontId="1"/>
  </si>
  <si>
    <t>C.まったくない（０点）</t>
    <phoneticPr fontId="1"/>
  </si>
  <si>
    <t>保護者との間で、子どもの権利尊重・推進のあり方について、意見交換を行ったり、アドバイスを受けるなどの機会を設けていますか。</t>
    <phoneticPr fontId="1"/>
  </si>
  <si>
    <t>スポンサー企業や外部の諸団体との間で、子どもの権利尊重・推進のための取り組みについて説明や意見交換を行ったり、アドバイスを受けるなどの機会を設けていますか。</t>
    <phoneticPr fontId="1"/>
  </si>
  <si>
    <r>
      <t>B.</t>
    </r>
    <r>
      <rPr>
        <sz val="11"/>
        <rFont val="メイリオ"/>
        <family val="3"/>
        <charset val="128"/>
      </rPr>
      <t>過去３年内に実</t>
    </r>
    <r>
      <rPr>
        <sz val="11"/>
        <color theme="1"/>
        <rFont val="メイリオ"/>
        <family val="2"/>
        <charset val="128"/>
      </rPr>
      <t>施したことがある（５点）</t>
    </r>
    <rPh sb="6" eb="7">
      <t>ナイ</t>
    </rPh>
    <phoneticPr fontId="1"/>
  </si>
  <si>
    <r>
      <t>C.過去３年</t>
    </r>
    <r>
      <rPr>
        <sz val="11"/>
        <rFont val="メイリオ"/>
        <family val="3"/>
        <charset val="128"/>
      </rPr>
      <t>内</t>
    </r>
    <r>
      <rPr>
        <sz val="11"/>
        <color theme="1"/>
        <rFont val="メイリオ"/>
        <family val="2"/>
        <charset val="128"/>
      </rPr>
      <t>に実施したことがない（０点）</t>
    </r>
    <rPh sb="6" eb="7">
      <t>ナイ</t>
    </rPh>
    <phoneticPr fontId="1"/>
  </si>
  <si>
    <t xml:space="preserve">スポーツ団体やスポンサー企業等をはじめ、子どもとスポーツに関わる皆さまが、スポーツ団体等による原則の実施状況を客観的に評価していただけるツールです。
STEP 1で、スポーツ団体等の子どもとの関わりの度合い（潜在的リスク）を確認していただけます。STEP2では、具体的な質問に答えていただきながら、原則の実施状況についてチェックしていただくことができます。「自己採点」（セルフアセスメント）や、関係者間の対話と協働の促進などにご活用ください。
</t>
    <phoneticPr fontId="1"/>
  </si>
  <si>
    <t>A.すべてアクセスできるようにしている（１０点）</t>
    <phoneticPr fontId="1"/>
  </si>
  <si>
    <t>B.一部アクセスできるようにしている（５点）</t>
    <phoneticPr fontId="1"/>
  </si>
  <si>
    <t>C.アクセス手段は特段設けていない（０点）</t>
    <phoneticPr fontId="1"/>
  </si>
  <si>
    <r>
      <t>４． 子どもの健</t>
    </r>
    <r>
      <rPr>
        <b/>
        <sz val="14"/>
        <color rgb="FF00ACFF"/>
        <rFont val="メイリオ"/>
        <family val="2"/>
        <charset val="128"/>
      </rPr>
      <t>康を守る</t>
    </r>
    <rPh sb="10" eb="11">
      <t>マモ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</si>
</sst>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color theme="1"/>
      <name val="游ゴシック"/>
      <family val="2"/>
      <charset val="128"/>
      <scheme val="minor"/>
    </font>
    <font>
      <sz val="6"/>
      <name val="游ゴシック"/>
      <family val="2"/>
      <charset val="128"/>
      <scheme val="minor"/>
    </font>
    <font>
      <sz val="11"/>
      <color theme="1"/>
      <name val="メイリオ"/>
      <family val="2"/>
      <charset val="128"/>
    </font>
    <font>
      <sz val="11"/>
      <color rgb="FF000000"/>
      <name val="メイリオ"/>
      <family val="2"/>
      <charset val="128"/>
    </font>
    <font>
      <b/>
      <sz val="11"/>
      <color theme="1"/>
      <name val="メイリオ"/>
      <family val="2"/>
      <charset val="128"/>
    </font>
    <font>
      <b/>
      <sz val="14"/>
      <color theme="1"/>
      <name val="メイリオ"/>
      <family val="2"/>
      <charset val="128"/>
    </font>
    <font>
      <b/>
      <sz val="10"/>
      <color theme="1"/>
      <name val="メイリオ"/>
      <family val="2"/>
      <charset val="128"/>
    </font>
    <font>
      <b/>
      <sz val="16"/>
      <color theme="1"/>
      <name val="メイリオ"/>
      <family val="2"/>
      <charset val="128"/>
    </font>
    <font>
      <b/>
      <sz val="12"/>
      <color theme="1"/>
      <name val="メイリオ"/>
      <family val="2"/>
      <charset val="128"/>
    </font>
    <font>
      <b/>
      <sz val="20"/>
      <color theme="1"/>
      <name val="メイリオ"/>
      <family val="2"/>
      <charset val="128"/>
    </font>
    <font>
      <sz val="12"/>
      <color theme="1"/>
      <name val="メイリオ"/>
      <family val="2"/>
      <charset val="128"/>
    </font>
    <font>
      <sz val="14"/>
      <color theme="1"/>
      <name val="メイリオ"/>
      <family val="2"/>
      <charset val="128"/>
    </font>
    <font>
      <sz val="14"/>
      <color theme="1"/>
      <name val="游ゴシック"/>
      <family val="2"/>
      <charset val="128"/>
      <scheme val="minor"/>
    </font>
    <font>
      <b/>
      <sz val="18"/>
      <color theme="0"/>
      <name val="メイリオ"/>
      <family val="2"/>
      <charset val="128"/>
    </font>
    <font>
      <b/>
      <sz val="16"/>
      <color theme="0"/>
      <name val="メイリオ"/>
      <family val="2"/>
      <charset val="128"/>
    </font>
    <font>
      <b/>
      <sz val="14"/>
      <color rgb="FF00ACFF"/>
      <name val="メイリオ"/>
      <family val="2"/>
      <charset val="128"/>
    </font>
    <font>
      <sz val="11"/>
      <name val="メイリオ"/>
      <family val="3"/>
      <charset val="128"/>
    </font>
  </fonts>
  <fills count="3">
    <fill>
      <patternFill patternType="none"/>
    </fill>
    <fill>
      <patternFill patternType="gray125"/>
    </fill>
    <fill>
      <patternFill patternType="solid">
        <fgColor rgb="FF00AC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56">
    <xf numFmtId="0" fontId="0" fillId="0" borderId="0" xfId="0">
      <alignment vertical="center"/>
    </xf>
    <xf numFmtId="176" fontId="0" fillId="0" borderId="0" xfId="0" applyNumberFormat="1" applyProtection="1">
      <alignment vertical="center"/>
    </xf>
    <xf numFmtId="0" fontId="2" fillId="0" borderId="0" xfId="0" applyFont="1" applyAlignment="1" applyProtection="1">
      <alignment horizontal="center" vertical="center"/>
    </xf>
    <xf numFmtId="0" fontId="2" fillId="0" borderId="0" xfId="0" applyFont="1" applyProtection="1">
      <alignment vertical="center"/>
    </xf>
    <xf numFmtId="0" fontId="4" fillId="0" borderId="0" xfId="0" applyFont="1" applyAlignment="1" applyProtection="1">
      <alignment horizontal="center" vertical="center"/>
    </xf>
    <xf numFmtId="0" fontId="5" fillId="0" borderId="5" xfId="0" applyFont="1" applyBorder="1" applyAlignment="1" applyProtection="1">
      <alignment horizontal="center" vertical="center"/>
    </xf>
    <xf numFmtId="0" fontId="2"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0" xfId="0" applyFont="1" applyProtection="1">
      <alignment vertical="center"/>
    </xf>
    <xf numFmtId="176" fontId="2" fillId="0" borderId="0" xfId="0" applyNumberFormat="1" applyFont="1" applyProtection="1">
      <alignment vertical="center"/>
    </xf>
    <xf numFmtId="0" fontId="2" fillId="0" borderId="0" xfId="0" applyFont="1" applyAlignment="1" applyProtection="1">
      <alignment vertical="center" wrapText="1"/>
    </xf>
    <xf numFmtId="176" fontId="4" fillId="0" borderId="5"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xf>
    <xf numFmtId="176" fontId="11" fillId="0" borderId="0" xfId="0" applyNumberFormat="1" applyFont="1" applyProtection="1">
      <alignment vertical="center"/>
    </xf>
    <xf numFmtId="0" fontId="14" fillId="0" borderId="0" xfId="0" applyFont="1" applyFill="1" applyBorder="1" applyAlignment="1" applyProtection="1">
      <alignment horizontal="center" vertical="center"/>
    </xf>
    <xf numFmtId="176" fontId="0" fillId="0" borderId="0" xfId="0" applyNumberFormat="1" applyFill="1" applyProtection="1">
      <alignment vertical="center"/>
    </xf>
    <xf numFmtId="0" fontId="14" fillId="0" borderId="0" xfId="0" applyFont="1" applyFill="1" applyAlignment="1" applyProtection="1">
      <alignment vertical="center"/>
    </xf>
    <xf numFmtId="0" fontId="0" fillId="0" borderId="0" xfId="0" applyProtection="1">
      <alignment vertical="center"/>
    </xf>
    <xf numFmtId="0" fontId="13" fillId="0" borderId="0" xfId="0" applyFont="1" applyFill="1" applyAlignment="1" applyProtection="1">
      <alignment horizontal="center" vertical="center"/>
    </xf>
    <xf numFmtId="176" fontId="2" fillId="0" borderId="0" xfId="0" applyNumberFormat="1" applyFont="1" applyFill="1" applyProtection="1">
      <alignment vertical="center"/>
    </xf>
    <xf numFmtId="0" fontId="0" fillId="0" borderId="0" xfId="0" applyFill="1" applyProtection="1">
      <alignment vertical="center"/>
    </xf>
    <xf numFmtId="0" fontId="2" fillId="0" borderId="0" xfId="0" applyFont="1" applyAlignment="1" applyProtection="1">
      <alignment vertical="top"/>
    </xf>
    <xf numFmtId="0" fontId="3" fillId="0" borderId="0" xfId="0" applyFont="1" applyProtection="1">
      <alignment vertical="center"/>
    </xf>
    <xf numFmtId="176" fontId="5" fillId="0" borderId="5" xfId="0" applyNumberFormat="1" applyFont="1" applyBorder="1" applyAlignment="1" applyProtection="1">
      <alignment horizontal="center" vertical="center"/>
    </xf>
    <xf numFmtId="176" fontId="5" fillId="0" borderId="0" xfId="0" applyNumberFormat="1" applyFont="1" applyBorder="1" applyAlignment="1" applyProtection="1">
      <alignment horizontal="center" vertical="center"/>
    </xf>
    <xf numFmtId="0" fontId="2" fillId="0" borderId="6" xfId="0" applyFont="1" applyBorder="1" applyProtection="1">
      <alignment vertical="center"/>
    </xf>
    <xf numFmtId="0" fontId="12" fillId="0" borderId="0" xfId="0" applyFont="1" applyProtection="1">
      <alignment vertical="center"/>
    </xf>
    <xf numFmtId="0" fontId="11" fillId="0" borderId="0" xfId="0" applyFont="1" applyProtection="1">
      <alignment vertical="center"/>
    </xf>
    <xf numFmtId="0" fontId="4" fillId="0" borderId="6" xfId="0" applyFont="1" applyBorder="1" applyProtection="1">
      <alignment vertical="center"/>
    </xf>
    <xf numFmtId="176" fontId="8" fillId="0" borderId="0" xfId="0" applyNumberFormat="1" applyFont="1" applyBorder="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horizontal="center" vertical="center"/>
    </xf>
    <xf numFmtId="176" fontId="9" fillId="0" borderId="0" xfId="0" applyNumberFormat="1" applyFont="1" applyAlignment="1" applyProtection="1">
      <alignment horizontal="center" vertical="center"/>
    </xf>
    <xf numFmtId="0" fontId="9" fillId="0" borderId="5" xfId="0" applyFont="1" applyBorder="1" applyAlignment="1" applyProtection="1">
      <alignment horizontal="center" vertical="center"/>
    </xf>
    <xf numFmtId="0" fontId="10" fillId="0" borderId="0" xfId="0" applyFont="1" applyProtection="1">
      <alignment vertical="center"/>
    </xf>
    <xf numFmtId="176" fontId="2" fillId="0" borderId="0" xfId="0" applyNumberFormat="1" applyFont="1" applyAlignment="1" applyProtection="1">
      <alignment horizontal="center" vertical="center"/>
    </xf>
    <xf numFmtId="0" fontId="0" fillId="0" borderId="0" xfId="0" applyAlignment="1" applyProtection="1">
      <alignment horizontal="center" vertical="center"/>
    </xf>
    <xf numFmtId="0" fontId="2" fillId="0" borderId="1"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0" fontId="15" fillId="0" borderId="7"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top"/>
    </xf>
    <xf numFmtId="0" fontId="13" fillId="2" borderId="0" xfId="0" applyFont="1" applyFill="1" applyAlignment="1" applyProtection="1">
      <alignment horizontal="center" vertical="center"/>
    </xf>
    <xf numFmtId="0" fontId="2" fillId="0" borderId="0" xfId="0" applyFont="1" applyAlignment="1" applyProtection="1">
      <alignment horizontal="left" vertical="top" wrapText="1"/>
    </xf>
    <xf numFmtId="0" fontId="14"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5" fillId="0" borderId="7"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top" wrapText="1"/>
    </xf>
  </cellXfs>
  <cellStyles count="1">
    <cellStyle name="標準" xfId="0" builtinId="0"/>
  </cellStyles>
  <dxfs count="0"/>
  <tableStyles count="0" defaultTableStyle="TableStyleMedium2" defaultPivotStyle="PivotStyleLight16"/>
  <colors>
    <mruColors>
      <color rgb="FF00A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622300</xdr:colOff>
      <xdr:row>0</xdr:row>
      <xdr:rowOff>387684</xdr:rowOff>
    </xdr:from>
    <xdr:to>
      <xdr:col>15</xdr:col>
      <xdr:colOff>1244600</xdr:colOff>
      <xdr:row>0</xdr:row>
      <xdr:rowOff>1019160</xdr:rowOff>
    </xdr:to>
    <xdr:pic>
      <xdr:nvPicPr>
        <xdr:cNvPr id="7" name="図 6"/>
        <xdr:cNvPicPr>
          <a:picLocks noChangeAspect="1"/>
        </xdr:cNvPicPr>
      </xdr:nvPicPr>
      <xdr:blipFill>
        <a:blip xmlns:r="http://schemas.openxmlformats.org/officeDocument/2006/relationships" r:embed="rId1"/>
        <a:stretch>
          <a:fillRect/>
        </a:stretch>
      </xdr:blipFill>
      <xdr:spPr>
        <a:xfrm>
          <a:off x="7975600" y="387684"/>
          <a:ext cx="5499100" cy="6314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2"/>
  <sheetViews>
    <sheetView tabSelected="1" zoomScaleNormal="100" workbookViewId="0">
      <selection activeCell="P8" sqref="P8:P9"/>
    </sheetView>
  </sheetViews>
  <sheetFormatPr defaultColWidth="8.875" defaultRowHeight="13.5"/>
  <cols>
    <col min="1" max="3" width="11.5" style="19" customWidth="1"/>
    <col min="4" max="4" width="14.375" style="19" customWidth="1"/>
    <col min="5" max="5" width="8.625" style="19" customWidth="1"/>
    <col min="6" max="6" width="10.875" style="19" customWidth="1"/>
    <col min="7" max="8" width="8.625" style="19" customWidth="1"/>
    <col min="9" max="9" width="10.875" style="19" customWidth="1"/>
    <col min="10" max="11" width="8.625" style="19" customWidth="1"/>
    <col min="12" max="12" width="13.875" style="19" customWidth="1"/>
    <col min="13" max="13" width="8.625" style="19" customWidth="1"/>
    <col min="14" max="14" width="15.5" style="19" customWidth="1"/>
    <col min="15" max="15" width="8.625" style="19" customWidth="1"/>
    <col min="16" max="16" width="21.5" style="19" bestFit="1" customWidth="1"/>
    <col min="17" max="17" width="11.125" style="1" customWidth="1"/>
    <col min="18" max="21" width="11.125" style="19" customWidth="1"/>
    <col min="22" max="16384" width="8.875" style="19"/>
  </cols>
  <sheetData>
    <row r="1" spans="1:19" ht="104.1" customHeight="1">
      <c r="A1" s="38"/>
      <c r="B1" s="38"/>
      <c r="C1" s="38"/>
      <c r="D1" s="38"/>
      <c r="E1" s="38"/>
      <c r="F1" s="38"/>
      <c r="G1" s="38"/>
      <c r="H1" s="38"/>
      <c r="I1" s="38"/>
      <c r="J1" s="38"/>
      <c r="K1" s="38"/>
      <c r="L1" s="38"/>
      <c r="M1" s="38"/>
      <c r="N1" s="38"/>
      <c r="O1" s="38"/>
      <c r="P1" s="38"/>
    </row>
    <row r="2" spans="1:19" ht="99.95" customHeight="1">
      <c r="A2" s="49" t="s">
        <v>43</v>
      </c>
      <c r="B2" s="49"/>
      <c r="C2" s="49"/>
      <c r="D2" s="49"/>
      <c r="E2" s="49"/>
      <c r="F2" s="49"/>
      <c r="G2" s="49"/>
      <c r="H2" s="49"/>
      <c r="I2" s="49"/>
      <c r="J2" s="49"/>
      <c r="K2" s="49"/>
      <c r="L2" s="49"/>
      <c r="M2" s="49"/>
      <c r="N2" s="49"/>
      <c r="O2" s="49"/>
      <c r="P2" s="49"/>
      <c r="Q2" s="9"/>
    </row>
    <row r="3" spans="1:19" s="22" customFormat="1" ht="30" customHeight="1">
      <c r="A3" s="20"/>
      <c r="B3" s="20"/>
      <c r="C3" s="20"/>
      <c r="D3" s="20"/>
      <c r="E3" s="20"/>
      <c r="F3" s="20"/>
      <c r="G3" s="20"/>
      <c r="H3" s="20"/>
      <c r="I3" s="20"/>
      <c r="J3" s="20"/>
      <c r="K3" s="20"/>
      <c r="L3" s="20"/>
      <c r="M3" s="20"/>
      <c r="N3" s="20"/>
      <c r="O3" s="20"/>
      <c r="P3" s="20"/>
      <c r="Q3" s="21"/>
    </row>
    <row r="4" spans="1:19" ht="81" customHeight="1">
      <c r="A4" s="50" t="s">
        <v>227</v>
      </c>
      <c r="B4" s="50"/>
      <c r="C4" s="50"/>
      <c r="D4" s="50"/>
      <c r="E4" s="50"/>
      <c r="F4" s="50"/>
      <c r="G4" s="50"/>
      <c r="H4" s="50"/>
      <c r="I4" s="50"/>
      <c r="J4" s="50"/>
      <c r="K4" s="50"/>
      <c r="L4" s="50"/>
      <c r="M4" s="50"/>
      <c r="N4" s="50"/>
      <c r="O4" s="50"/>
      <c r="P4" s="50"/>
      <c r="Q4" s="9"/>
    </row>
    <row r="5" spans="1:19" ht="39.950000000000003" customHeight="1">
      <c r="A5" s="23"/>
      <c r="B5" s="23"/>
      <c r="C5" s="23"/>
      <c r="D5" s="23"/>
      <c r="E5" s="23"/>
      <c r="F5" s="23"/>
      <c r="G5" s="23"/>
      <c r="H5" s="23"/>
      <c r="I5" s="23"/>
      <c r="J5" s="23"/>
      <c r="K5" s="23"/>
      <c r="L5" s="23"/>
      <c r="M5" s="23"/>
      <c r="N5" s="23"/>
      <c r="O5" s="23"/>
      <c r="P5" s="23"/>
      <c r="Q5" s="9"/>
    </row>
    <row r="6" spans="1:19" ht="50.1" customHeight="1">
      <c r="A6" s="51" t="s">
        <v>1</v>
      </c>
      <c r="B6" s="51"/>
      <c r="C6" s="51"/>
      <c r="D6" s="51"/>
      <c r="E6" s="51"/>
      <c r="F6" s="51"/>
      <c r="G6" s="51"/>
      <c r="H6" s="51"/>
      <c r="I6" s="51"/>
      <c r="J6" s="51"/>
      <c r="K6" s="51"/>
      <c r="L6" s="51"/>
      <c r="M6" s="51"/>
      <c r="N6" s="51"/>
      <c r="O6" s="51"/>
      <c r="P6" s="51"/>
      <c r="Q6" s="9"/>
      <c r="S6" s="1"/>
    </row>
    <row r="7" spans="1:19" s="22" customFormat="1" ht="30" customHeight="1">
      <c r="A7" s="16"/>
      <c r="B7" s="16"/>
      <c r="C7" s="16"/>
      <c r="D7" s="16"/>
      <c r="E7" s="16"/>
      <c r="F7" s="16"/>
      <c r="G7" s="16"/>
      <c r="H7" s="16"/>
      <c r="I7" s="16"/>
      <c r="J7" s="16"/>
      <c r="K7" s="16"/>
      <c r="L7" s="16"/>
      <c r="M7" s="16"/>
      <c r="N7" s="16"/>
      <c r="O7" s="16"/>
      <c r="P7" s="16"/>
      <c r="Q7" s="21"/>
      <c r="S7" s="17"/>
    </row>
    <row r="8" spans="1:19" ht="30" customHeight="1">
      <c r="A8" s="47">
        <v>1</v>
      </c>
      <c r="B8" s="39" t="s">
        <v>65</v>
      </c>
      <c r="C8" s="48"/>
      <c r="D8" s="48"/>
      <c r="E8" s="48"/>
      <c r="F8" s="48"/>
      <c r="G8" s="48"/>
      <c r="H8" s="48"/>
      <c r="I8" s="48"/>
      <c r="J8" s="48"/>
      <c r="K8" s="48"/>
      <c r="L8" s="48"/>
      <c r="M8" s="48"/>
      <c r="N8" s="48"/>
      <c r="O8" s="48"/>
      <c r="P8" s="54" t="s">
        <v>2</v>
      </c>
      <c r="Q8" s="9"/>
      <c r="R8" s="1"/>
    </row>
    <row r="9" spans="1:19" ht="30" customHeight="1">
      <c r="A9" s="47"/>
      <c r="B9" s="48"/>
      <c r="C9" s="48"/>
      <c r="D9" s="48"/>
      <c r="E9" s="48"/>
      <c r="F9" s="48"/>
      <c r="G9" s="48"/>
      <c r="H9" s="48"/>
      <c r="I9" s="48"/>
      <c r="J9" s="48"/>
      <c r="K9" s="48"/>
      <c r="L9" s="48"/>
      <c r="M9" s="48"/>
      <c r="N9" s="48"/>
      <c r="O9" s="48"/>
      <c r="P9" s="54"/>
      <c r="Q9" s="9"/>
      <c r="R9" s="1"/>
    </row>
    <row r="10" spans="1:19" ht="30" customHeight="1">
      <c r="A10" s="47">
        <v>2</v>
      </c>
      <c r="B10" s="39" t="s">
        <v>101</v>
      </c>
      <c r="C10" s="48"/>
      <c r="D10" s="48"/>
      <c r="E10" s="48"/>
      <c r="F10" s="48"/>
      <c r="G10" s="48"/>
      <c r="H10" s="48"/>
      <c r="I10" s="48"/>
      <c r="J10" s="48"/>
      <c r="K10" s="48"/>
      <c r="L10" s="48"/>
      <c r="M10" s="48"/>
      <c r="N10" s="48"/>
      <c r="O10" s="48"/>
      <c r="P10" s="41" t="s">
        <v>2</v>
      </c>
      <c r="Q10" s="9"/>
      <c r="R10" s="1"/>
    </row>
    <row r="11" spans="1:19" ht="30" customHeight="1">
      <c r="A11" s="47"/>
      <c r="B11" s="48"/>
      <c r="C11" s="48"/>
      <c r="D11" s="48"/>
      <c r="E11" s="48"/>
      <c r="F11" s="48"/>
      <c r="G11" s="48"/>
      <c r="H11" s="48"/>
      <c r="I11" s="48"/>
      <c r="J11" s="48"/>
      <c r="K11" s="48"/>
      <c r="L11" s="48"/>
      <c r="M11" s="48"/>
      <c r="N11" s="48"/>
      <c r="O11" s="48"/>
      <c r="P11" s="43"/>
      <c r="Q11" s="9"/>
      <c r="R11" s="1"/>
    </row>
    <row r="12" spans="1:19" ht="30" customHeight="1">
      <c r="A12" s="47">
        <v>3</v>
      </c>
      <c r="B12" s="39" t="s">
        <v>66</v>
      </c>
      <c r="C12" s="48"/>
      <c r="D12" s="48"/>
      <c r="E12" s="48"/>
      <c r="F12" s="48"/>
      <c r="G12" s="48"/>
      <c r="H12" s="48"/>
      <c r="I12" s="48"/>
      <c r="J12" s="48"/>
      <c r="K12" s="48"/>
      <c r="L12" s="48"/>
      <c r="M12" s="48"/>
      <c r="N12" s="48"/>
      <c r="O12" s="48"/>
      <c r="P12" s="41" t="s">
        <v>2</v>
      </c>
      <c r="Q12" s="9"/>
      <c r="R12" s="1"/>
    </row>
    <row r="13" spans="1:19" ht="30" customHeight="1">
      <c r="A13" s="47"/>
      <c r="B13" s="48"/>
      <c r="C13" s="48"/>
      <c r="D13" s="48"/>
      <c r="E13" s="48"/>
      <c r="F13" s="48"/>
      <c r="G13" s="48"/>
      <c r="H13" s="48"/>
      <c r="I13" s="48"/>
      <c r="J13" s="48"/>
      <c r="K13" s="48"/>
      <c r="L13" s="48"/>
      <c r="M13" s="48"/>
      <c r="N13" s="48"/>
      <c r="O13" s="48"/>
      <c r="P13" s="43"/>
      <c r="Q13" s="9"/>
      <c r="R13" s="1"/>
    </row>
    <row r="14" spans="1:19" ht="30" customHeight="1">
      <c r="A14" s="47">
        <v>4</v>
      </c>
      <c r="B14" s="39" t="s">
        <v>67</v>
      </c>
      <c r="C14" s="48"/>
      <c r="D14" s="48"/>
      <c r="E14" s="48"/>
      <c r="F14" s="48"/>
      <c r="G14" s="48"/>
      <c r="H14" s="48"/>
      <c r="I14" s="48"/>
      <c r="J14" s="48"/>
      <c r="K14" s="48"/>
      <c r="L14" s="48"/>
      <c r="M14" s="48"/>
      <c r="N14" s="48"/>
      <c r="O14" s="48"/>
      <c r="P14" s="41" t="s">
        <v>2</v>
      </c>
      <c r="Q14" s="9"/>
      <c r="R14" s="1"/>
    </row>
    <row r="15" spans="1:19" ht="30" customHeight="1">
      <c r="A15" s="47"/>
      <c r="B15" s="48"/>
      <c r="C15" s="48"/>
      <c r="D15" s="48"/>
      <c r="E15" s="48"/>
      <c r="F15" s="48"/>
      <c r="G15" s="48"/>
      <c r="H15" s="48"/>
      <c r="I15" s="48"/>
      <c r="J15" s="48"/>
      <c r="K15" s="48"/>
      <c r="L15" s="48"/>
      <c r="M15" s="48"/>
      <c r="N15" s="48"/>
      <c r="O15" s="48"/>
      <c r="P15" s="43"/>
      <c r="Q15" s="9"/>
      <c r="R15" s="1"/>
    </row>
    <row r="16" spans="1:19" ht="30" customHeight="1">
      <c r="A16" s="47">
        <v>5</v>
      </c>
      <c r="B16" s="39" t="s">
        <v>68</v>
      </c>
      <c r="C16" s="48"/>
      <c r="D16" s="48"/>
      <c r="E16" s="48"/>
      <c r="F16" s="48"/>
      <c r="G16" s="48"/>
      <c r="H16" s="48"/>
      <c r="I16" s="48"/>
      <c r="J16" s="48"/>
      <c r="K16" s="48"/>
      <c r="L16" s="48"/>
      <c r="M16" s="48"/>
      <c r="N16" s="48"/>
      <c r="O16" s="48"/>
      <c r="P16" s="41" t="s">
        <v>2</v>
      </c>
      <c r="Q16" s="9"/>
      <c r="R16" s="1"/>
    </row>
    <row r="17" spans="1:18" ht="30" customHeight="1">
      <c r="A17" s="47"/>
      <c r="B17" s="48"/>
      <c r="C17" s="48"/>
      <c r="D17" s="48"/>
      <c r="E17" s="48"/>
      <c r="F17" s="48"/>
      <c r="G17" s="48"/>
      <c r="H17" s="48"/>
      <c r="I17" s="48"/>
      <c r="J17" s="48"/>
      <c r="K17" s="48"/>
      <c r="L17" s="48"/>
      <c r="M17" s="48"/>
      <c r="N17" s="48"/>
      <c r="O17" s="48"/>
      <c r="P17" s="43"/>
      <c r="Q17" s="9"/>
      <c r="R17" s="1"/>
    </row>
    <row r="18" spans="1:18" ht="30" customHeight="1">
      <c r="A18" s="47">
        <v>6</v>
      </c>
      <c r="B18" s="39" t="s">
        <v>102</v>
      </c>
      <c r="C18" s="48"/>
      <c r="D18" s="48"/>
      <c r="E18" s="48"/>
      <c r="F18" s="48"/>
      <c r="G18" s="48"/>
      <c r="H18" s="48"/>
      <c r="I18" s="48"/>
      <c r="J18" s="48"/>
      <c r="K18" s="48"/>
      <c r="L18" s="48"/>
      <c r="M18" s="48"/>
      <c r="N18" s="48"/>
      <c r="O18" s="48"/>
      <c r="P18" s="41" t="s">
        <v>2</v>
      </c>
      <c r="Q18" s="9"/>
      <c r="R18" s="1"/>
    </row>
    <row r="19" spans="1:18" ht="30" customHeight="1">
      <c r="A19" s="47"/>
      <c r="B19" s="48"/>
      <c r="C19" s="48"/>
      <c r="D19" s="48"/>
      <c r="E19" s="48"/>
      <c r="F19" s="48"/>
      <c r="G19" s="48"/>
      <c r="H19" s="48"/>
      <c r="I19" s="48"/>
      <c r="J19" s="48"/>
      <c r="K19" s="48"/>
      <c r="L19" s="48"/>
      <c r="M19" s="48"/>
      <c r="N19" s="48"/>
      <c r="O19" s="48"/>
      <c r="P19" s="43"/>
      <c r="Q19" s="9"/>
      <c r="R19" s="1"/>
    </row>
    <row r="20" spans="1:18" ht="30" customHeight="1">
      <c r="A20" s="47">
        <v>7</v>
      </c>
      <c r="B20" s="39" t="s">
        <v>103</v>
      </c>
      <c r="C20" s="48"/>
      <c r="D20" s="48"/>
      <c r="E20" s="48"/>
      <c r="F20" s="48"/>
      <c r="G20" s="48"/>
      <c r="H20" s="48"/>
      <c r="I20" s="48"/>
      <c r="J20" s="48"/>
      <c r="K20" s="48"/>
      <c r="L20" s="48"/>
      <c r="M20" s="48"/>
      <c r="N20" s="48"/>
      <c r="O20" s="48"/>
      <c r="P20" s="41" t="s">
        <v>2</v>
      </c>
      <c r="Q20" s="9"/>
      <c r="R20" s="1"/>
    </row>
    <row r="21" spans="1:18" ht="30" customHeight="1">
      <c r="A21" s="47"/>
      <c r="B21" s="48"/>
      <c r="C21" s="48"/>
      <c r="D21" s="48"/>
      <c r="E21" s="48"/>
      <c r="F21" s="48"/>
      <c r="G21" s="48"/>
      <c r="H21" s="48"/>
      <c r="I21" s="48"/>
      <c r="J21" s="48"/>
      <c r="K21" s="48"/>
      <c r="L21" s="48"/>
      <c r="M21" s="48"/>
      <c r="N21" s="48"/>
      <c r="O21" s="48"/>
      <c r="P21" s="43"/>
      <c r="Q21" s="9"/>
      <c r="R21" s="1"/>
    </row>
    <row r="22" spans="1:18" ht="30" customHeight="1">
      <c r="A22" s="2"/>
      <c r="B22" s="3"/>
      <c r="C22" s="3"/>
      <c r="D22" s="3"/>
      <c r="E22" s="3"/>
      <c r="F22" s="3"/>
      <c r="G22" s="3"/>
      <c r="H22" s="3"/>
      <c r="I22" s="3"/>
      <c r="J22" s="3"/>
      <c r="K22" s="3"/>
      <c r="L22" s="3"/>
      <c r="M22" s="3"/>
      <c r="N22" s="3"/>
      <c r="O22" s="3"/>
      <c r="P22" s="3"/>
      <c r="Q22" s="9"/>
    </row>
    <row r="23" spans="1:18" ht="30" customHeight="1">
      <c r="A23" s="2"/>
      <c r="B23" s="3"/>
      <c r="C23" s="3"/>
      <c r="D23" s="3"/>
      <c r="E23" s="3"/>
      <c r="F23" s="3"/>
      <c r="G23" s="3"/>
      <c r="H23" s="3"/>
      <c r="I23" s="3"/>
      <c r="J23" s="3"/>
      <c r="K23" s="3"/>
      <c r="L23" s="3"/>
      <c r="M23" s="3"/>
      <c r="N23" s="3"/>
      <c r="O23" s="3"/>
      <c r="P23" s="3"/>
      <c r="Q23" s="9"/>
    </row>
    <row r="24" spans="1:18" ht="30" customHeight="1" thickBot="1">
      <c r="A24" s="2"/>
      <c r="B24" s="3"/>
      <c r="C24" s="3"/>
      <c r="D24" s="3"/>
      <c r="E24" s="3"/>
      <c r="F24" s="3"/>
      <c r="G24" s="3"/>
      <c r="H24" s="3"/>
      <c r="I24" s="3"/>
      <c r="J24" s="24"/>
      <c r="K24" s="3"/>
      <c r="L24" s="3"/>
      <c r="M24" s="3"/>
      <c r="N24" s="3"/>
      <c r="O24" s="3"/>
      <c r="P24" s="3"/>
      <c r="Q24" s="9"/>
    </row>
    <row r="25" spans="1:18" ht="30" customHeight="1" thickBot="1">
      <c r="A25" s="3" t="s">
        <v>41</v>
      </c>
      <c r="B25" s="3"/>
      <c r="C25" s="3"/>
      <c r="D25" s="2" t="s">
        <v>44</v>
      </c>
      <c r="E25" s="4" t="s">
        <v>47</v>
      </c>
      <c r="F25" s="5" t="str">
        <f>IF(((COUNTIF(P8:P21,"はい")+COUNTIF(P8:P21,"いいえ")) =7), IF(AND( COUNTIF(P8:P21,"はい") &gt;=0, COUNTIF(P8:P21,"はい") &lt;3),"低",IF(AND(COUNTIF(P8:P21,"はい")&gt;=3,COUNTIF(P8:P21,"はい")&lt;5),"中",IF(COUNTIF(P8:P21,"はい")&gt;=5,"高"))),"計測中")</f>
        <v>計測中</v>
      </c>
      <c r="G25" s="3"/>
      <c r="H25" s="3"/>
      <c r="I25" s="3"/>
      <c r="J25" s="3"/>
      <c r="K25" s="3"/>
      <c r="L25" s="3"/>
      <c r="M25" s="3"/>
      <c r="N25" s="3"/>
      <c r="O25" s="3"/>
      <c r="P25" s="3"/>
      <c r="Q25" s="9"/>
    </row>
    <row r="26" spans="1:18" ht="30" customHeight="1" thickBot="1">
      <c r="A26" s="6" t="s">
        <v>45</v>
      </c>
      <c r="B26" s="3"/>
      <c r="C26" s="3"/>
      <c r="D26" s="2" t="s">
        <v>44</v>
      </c>
      <c r="E26" s="7" t="s">
        <v>46</v>
      </c>
      <c r="F26" s="25" t="str">
        <f>IF(F25="高",480,IF(F25="中","420", IF(F25="低","360",  "計測中")))</f>
        <v>計測中</v>
      </c>
      <c r="G26" s="3" t="s">
        <v>49</v>
      </c>
      <c r="H26" s="3" t="s">
        <v>48</v>
      </c>
      <c r="I26" s="25" t="str">
        <f>IF(F25="高",80,IF(F25="中","70", IF(F25="低","60",  "計測中")))</f>
        <v>計測中</v>
      </c>
      <c r="J26" s="3" t="s">
        <v>49</v>
      </c>
      <c r="K26" s="3"/>
      <c r="L26" s="3"/>
      <c r="M26" s="3"/>
      <c r="N26" s="3"/>
      <c r="O26" s="3"/>
      <c r="P26" s="3"/>
      <c r="Q26" s="9"/>
    </row>
    <row r="27" spans="1:18" ht="30" customHeight="1">
      <c r="A27" s="6"/>
      <c r="B27" s="3"/>
      <c r="C27" s="3"/>
      <c r="D27" s="2"/>
      <c r="E27" s="7"/>
      <c r="F27" s="26"/>
      <c r="G27" s="3"/>
      <c r="H27" s="3"/>
      <c r="I27" s="26"/>
      <c r="J27" s="3"/>
      <c r="K27" s="3"/>
      <c r="L27" s="3"/>
      <c r="M27" s="3"/>
      <c r="N27" s="3"/>
      <c r="O27" s="3"/>
      <c r="P27" s="3"/>
      <c r="Q27" s="9"/>
    </row>
    <row r="28" spans="1:18" ht="30" customHeight="1">
      <c r="A28" s="2"/>
      <c r="B28" s="3"/>
      <c r="C28" s="3"/>
      <c r="D28" s="3"/>
      <c r="E28" s="3"/>
      <c r="F28" s="3"/>
      <c r="G28" s="3"/>
      <c r="H28" s="3"/>
      <c r="I28" s="3"/>
      <c r="J28" s="3"/>
      <c r="K28" s="3"/>
      <c r="L28" s="3"/>
      <c r="M28" s="3"/>
      <c r="N28" s="3"/>
      <c r="O28" s="3"/>
      <c r="P28" s="3"/>
      <c r="Q28" s="9"/>
    </row>
    <row r="29" spans="1:18" ht="30" customHeight="1">
      <c r="A29" s="2"/>
      <c r="B29" s="3"/>
      <c r="C29" s="3"/>
      <c r="D29" s="3"/>
      <c r="E29" s="3"/>
      <c r="F29" s="3"/>
      <c r="G29" s="3"/>
      <c r="H29" s="3"/>
      <c r="I29" s="3"/>
      <c r="J29" s="3"/>
      <c r="K29" s="3"/>
      <c r="L29" s="3"/>
      <c r="M29" s="3"/>
      <c r="N29" s="3"/>
      <c r="O29" s="3"/>
      <c r="P29" s="3"/>
      <c r="Q29" s="9"/>
    </row>
    <row r="30" spans="1:18" ht="50.1" customHeight="1">
      <c r="A30" s="52" t="s">
        <v>4</v>
      </c>
      <c r="B30" s="52"/>
      <c r="C30" s="52"/>
      <c r="D30" s="52"/>
      <c r="E30" s="52"/>
      <c r="F30" s="52"/>
      <c r="G30" s="52"/>
      <c r="H30" s="52"/>
      <c r="I30" s="52"/>
      <c r="J30" s="52"/>
      <c r="K30" s="52"/>
      <c r="L30" s="52"/>
      <c r="M30" s="52"/>
      <c r="N30" s="52"/>
      <c r="O30" s="52"/>
      <c r="P30" s="52"/>
      <c r="Q30" s="18"/>
    </row>
    <row r="31" spans="1:18" ht="50.1" customHeight="1">
      <c r="A31" s="53" t="s">
        <v>15</v>
      </c>
      <c r="B31" s="53"/>
      <c r="C31" s="53"/>
      <c r="D31" s="53"/>
      <c r="E31" s="53"/>
      <c r="F31" s="53"/>
      <c r="G31" s="53"/>
      <c r="H31" s="53"/>
      <c r="I31" s="53"/>
      <c r="J31" s="53"/>
      <c r="K31" s="53"/>
      <c r="L31" s="53"/>
      <c r="M31" s="53"/>
      <c r="N31" s="53"/>
      <c r="O31" s="53"/>
      <c r="P31" s="53"/>
      <c r="Q31" s="9"/>
    </row>
    <row r="32" spans="1:18" ht="39.950000000000003" customHeight="1">
      <c r="A32" s="40">
        <v>1</v>
      </c>
      <c r="B32" s="39" t="s">
        <v>79</v>
      </c>
      <c r="C32" s="39"/>
      <c r="D32" s="39"/>
      <c r="E32" s="39"/>
      <c r="F32" s="39"/>
      <c r="G32" s="39"/>
      <c r="H32" s="39"/>
      <c r="I32" s="39" t="s">
        <v>80</v>
      </c>
      <c r="J32" s="39"/>
      <c r="K32" s="39"/>
      <c r="L32" s="39"/>
      <c r="M32" s="39"/>
      <c r="N32" s="39"/>
      <c r="O32" s="39"/>
      <c r="P32" s="41" t="s">
        <v>2</v>
      </c>
      <c r="Q32" s="44" t="str">
        <f>IF(P32="A","10",IF(P32="B","5",IF(P32="C","0",IF(P32="選択してください",""))))</f>
        <v/>
      </c>
    </row>
    <row r="33" spans="1:26" ht="39.950000000000003" customHeight="1">
      <c r="A33" s="40"/>
      <c r="B33" s="39"/>
      <c r="C33" s="39"/>
      <c r="D33" s="39"/>
      <c r="E33" s="39"/>
      <c r="F33" s="39"/>
      <c r="G33" s="39"/>
      <c r="H33" s="39"/>
      <c r="I33" s="39" t="s">
        <v>122</v>
      </c>
      <c r="J33" s="39"/>
      <c r="K33" s="39"/>
      <c r="L33" s="39"/>
      <c r="M33" s="39"/>
      <c r="N33" s="39"/>
      <c r="O33" s="39"/>
      <c r="P33" s="42"/>
      <c r="Q33" s="44"/>
    </row>
    <row r="34" spans="1:26" ht="39.950000000000003" customHeight="1">
      <c r="A34" s="40"/>
      <c r="B34" s="39"/>
      <c r="C34" s="39"/>
      <c r="D34" s="39"/>
      <c r="E34" s="39"/>
      <c r="F34" s="39"/>
      <c r="G34" s="39"/>
      <c r="H34" s="39"/>
      <c r="I34" s="39" t="s">
        <v>81</v>
      </c>
      <c r="J34" s="39"/>
      <c r="K34" s="39"/>
      <c r="L34" s="39"/>
      <c r="M34" s="39"/>
      <c r="N34" s="39"/>
      <c r="O34" s="39"/>
      <c r="P34" s="43"/>
      <c r="Q34" s="44"/>
      <c r="Z34" s="1"/>
    </row>
    <row r="35" spans="1:26" ht="39.950000000000003" customHeight="1">
      <c r="A35" s="40">
        <v>2</v>
      </c>
      <c r="B35" s="39" t="s">
        <v>106</v>
      </c>
      <c r="C35" s="39"/>
      <c r="D35" s="39"/>
      <c r="E35" s="39"/>
      <c r="F35" s="39"/>
      <c r="G35" s="39"/>
      <c r="H35" s="39"/>
      <c r="I35" s="39" t="s">
        <v>104</v>
      </c>
      <c r="J35" s="39"/>
      <c r="K35" s="39"/>
      <c r="L35" s="39"/>
      <c r="M35" s="39"/>
      <c r="N35" s="39"/>
      <c r="O35" s="39"/>
      <c r="P35" s="41" t="s">
        <v>2</v>
      </c>
      <c r="Q35" s="44" t="str">
        <f>IF(P35="A","15",IF(P35="B","10",IF(P35="C","0",IF(P35="選択してください",""))))</f>
        <v/>
      </c>
    </row>
    <row r="36" spans="1:26" ht="39.950000000000003" customHeight="1">
      <c r="A36" s="40"/>
      <c r="B36" s="39"/>
      <c r="C36" s="39"/>
      <c r="D36" s="39"/>
      <c r="E36" s="39"/>
      <c r="F36" s="39"/>
      <c r="G36" s="39"/>
      <c r="H36" s="39"/>
      <c r="I36" s="39" t="s">
        <v>105</v>
      </c>
      <c r="J36" s="39"/>
      <c r="K36" s="39"/>
      <c r="L36" s="39"/>
      <c r="M36" s="39"/>
      <c r="N36" s="39"/>
      <c r="O36" s="39"/>
      <c r="P36" s="42"/>
      <c r="Q36" s="44"/>
    </row>
    <row r="37" spans="1:26" ht="39.950000000000003" customHeight="1">
      <c r="A37" s="40"/>
      <c r="B37" s="39"/>
      <c r="C37" s="39"/>
      <c r="D37" s="39"/>
      <c r="E37" s="39"/>
      <c r="F37" s="39"/>
      <c r="G37" s="39"/>
      <c r="H37" s="39"/>
      <c r="I37" s="39" t="s">
        <v>5</v>
      </c>
      <c r="J37" s="39"/>
      <c r="K37" s="39"/>
      <c r="L37" s="39"/>
      <c r="M37" s="39"/>
      <c r="N37" s="39"/>
      <c r="O37" s="39"/>
      <c r="P37" s="43"/>
      <c r="Q37" s="44"/>
    </row>
    <row r="38" spans="1:26" ht="39.950000000000003" customHeight="1">
      <c r="A38" s="40">
        <v>3</v>
      </c>
      <c r="B38" s="39" t="s">
        <v>107</v>
      </c>
      <c r="C38" s="39"/>
      <c r="D38" s="39"/>
      <c r="E38" s="39"/>
      <c r="F38" s="39"/>
      <c r="G38" s="39"/>
      <c r="H38" s="39"/>
      <c r="I38" s="39" t="s">
        <v>6</v>
      </c>
      <c r="J38" s="39"/>
      <c r="K38" s="39"/>
      <c r="L38" s="39"/>
      <c r="M38" s="39"/>
      <c r="N38" s="39"/>
      <c r="O38" s="39"/>
      <c r="P38" s="41" t="s">
        <v>2</v>
      </c>
      <c r="Q38" s="45" t="str">
        <f>IF(P38="A","10",IF(P38="B","5",IF(P38="C","0",IF(P38="選択してください",""))))</f>
        <v/>
      </c>
    </row>
    <row r="39" spans="1:26" ht="39.950000000000003" customHeight="1">
      <c r="A39" s="40"/>
      <c r="B39" s="39"/>
      <c r="C39" s="39"/>
      <c r="D39" s="39"/>
      <c r="E39" s="39"/>
      <c r="F39" s="39"/>
      <c r="G39" s="39"/>
      <c r="H39" s="39"/>
      <c r="I39" s="39" t="s">
        <v>108</v>
      </c>
      <c r="J39" s="39"/>
      <c r="K39" s="39"/>
      <c r="L39" s="39"/>
      <c r="M39" s="39"/>
      <c r="N39" s="39"/>
      <c r="O39" s="39"/>
      <c r="P39" s="42"/>
      <c r="Q39" s="44"/>
    </row>
    <row r="40" spans="1:26" ht="39.950000000000003" customHeight="1">
      <c r="A40" s="40"/>
      <c r="B40" s="39"/>
      <c r="C40" s="39"/>
      <c r="D40" s="39"/>
      <c r="E40" s="39"/>
      <c r="F40" s="39"/>
      <c r="G40" s="39"/>
      <c r="H40" s="39"/>
      <c r="I40" s="39" t="s">
        <v>7</v>
      </c>
      <c r="J40" s="39"/>
      <c r="K40" s="39"/>
      <c r="L40" s="39"/>
      <c r="M40" s="39"/>
      <c r="N40" s="39"/>
      <c r="O40" s="39"/>
      <c r="P40" s="43"/>
      <c r="Q40" s="44"/>
    </row>
    <row r="41" spans="1:26" ht="39.950000000000003" customHeight="1">
      <c r="A41" s="40">
        <v>4</v>
      </c>
      <c r="B41" s="39" t="s">
        <v>109</v>
      </c>
      <c r="C41" s="39"/>
      <c r="D41" s="39"/>
      <c r="E41" s="39"/>
      <c r="F41" s="39"/>
      <c r="G41" s="39"/>
      <c r="H41" s="39"/>
      <c r="I41" s="39" t="s">
        <v>8</v>
      </c>
      <c r="J41" s="39"/>
      <c r="K41" s="39"/>
      <c r="L41" s="39"/>
      <c r="M41" s="39"/>
      <c r="N41" s="39"/>
      <c r="O41" s="39"/>
      <c r="P41" s="41" t="s">
        <v>2</v>
      </c>
      <c r="Q41" s="45" t="str">
        <f>IF(P41="A","10",IF(P41="B","5",IF(P41="C","0",IF(P41="選択してください",""))))</f>
        <v/>
      </c>
    </row>
    <row r="42" spans="1:26" ht="39.950000000000003" customHeight="1">
      <c r="A42" s="40"/>
      <c r="B42" s="39"/>
      <c r="C42" s="39"/>
      <c r="D42" s="39"/>
      <c r="E42" s="39"/>
      <c r="F42" s="39"/>
      <c r="G42" s="39"/>
      <c r="H42" s="39"/>
      <c r="I42" s="39" t="s">
        <v>110</v>
      </c>
      <c r="J42" s="39"/>
      <c r="K42" s="39"/>
      <c r="L42" s="39"/>
      <c r="M42" s="39"/>
      <c r="N42" s="39"/>
      <c r="O42" s="39"/>
      <c r="P42" s="42"/>
      <c r="Q42" s="44"/>
    </row>
    <row r="43" spans="1:26" ht="39.950000000000003" customHeight="1">
      <c r="A43" s="40"/>
      <c r="B43" s="39"/>
      <c r="C43" s="39"/>
      <c r="D43" s="39"/>
      <c r="E43" s="39"/>
      <c r="F43" s="39"/>
      <c r="G43" s="39"/>
      <c r="H43" s="39"/>
      <c r="I43" s="39" t="s">
        <v>111</v>
      </c>
      <c r="J43" s="39"/>
      <c r="K43" s="39"/>
      <c r="L43" s="39"/>
      <c r="M43" s="39"/>
      <c r="N43" s="39"/>
      <c r="O43" s="39"/>
      <c r="P43" s="43"/>
      <c r="Q43" s="44"/>
    </row>
    <row r="44" spans="1:26" ht="39.950000000000003" customHeight="1">
      <c r="A44" s="40">
        <v>5</v>
      </c>
      <c r="B44" s="39" t="s">
        <v>112</v>
      </c>
      <c r="C44" s="39"/>
      <c r="D44" s="39"/>
      <c r="E44" s="39"/>
      <c r="F44" s="39"/>
      <c r="G44" s="39"/>
      <c r="H44" s="39"/>
      <c r="I44" s="39" t="s">
        <v>9</v>
      </c>
      <c r="J44" s="39"/>
      <c r="K44" s="39"/>
      <c r="L44" s="39"/>
      <c r="M44" s="39"/>
      <c r="N44" s="39"/>
      <c r="O44" s="39"/>
      <c r="P44" s="41" t="s">
        <v>2</v>
      </c>
      <c r="Q44" s="45" t="str">
        <f>IF(P44="A","10",IF(P44="B","5",IF(P44="C","0",IF(P44="選択してください",""))))</f>
        <v/>
      </c>
    </row>
    <row r="45" spans="1:26" ht="39.950000000000003" customHeight="1">
      <c r="A45" s="40"/>
      <c r="B45" s="39"/>
      <c r="C45" s="39"/>
      <c r="D45" s="39"/>
      <c r="E45" s="39"/>
      <c r="F45" s="39"/>
      <c r="G45" s="39"/>
      <c r="H45" s="39"/>
      <c r="I45" s="39" t="s">
        <v>113</v>
      </c>
      <c r="J45" s="39"/>
      <c r="K45" s="39"/>
      <c r="L45" s="39"/>
      <c r="M45" s="39"/>
      <c r="N45" s="39"/>
      <c r="O45" s="39"/>
      <c r="P45" s="42"/>
      <c r="Q45" s="44"/>
    </row>
    <row r="46" spans="1:26" ht="39.950000000000003" customHeight="1">
      <c r="A46" s="40"/>
      <c r="B46" s="39"/>
      <c r="C46" s="39"/>
      <c r="D46" s="39"/>
      <c r="E46" s="39"/>
      <c r="F46" s="39"/>
      <c r="G46" s="39"/>
      <c r="H46" s="39"/>
      <c r="I46" s="39" t="s">
        <v>7</v>
      </c>
      <c r="J46" s="39"/>
      <c r="K46" s="39"/>
      <c r="L46" s="39"/>
      <c r="M46" s="39"/>
      <c r="N46" s="39"/>
      <c r="O46" s="39"/>
      <c r="P46" s="43"/>
      <c r="Q46" s="44"/>
    </row>
    <row r="47" spans="1:26" ht="39.950000000000003" customHeight="1">
      <c r="A47" s="40">
        <v>6</v>
      </c>
      <c r="B47" s="39" t="s">
        <v>114</v>
      </c>
      <c r="C47" s="39"/>
      <c r="D47" s="39"/>
      <c r="E47" s="39"/>
      <c r="F47" s="39"/>
      <c r="G47" s="39"/>
      <c r="H47" s="39"/>
      <c r="I47" s="39" t="s">
        <v>82</v>
      </c>
      <c r="J47" s="39"/>
      <c r="K47" s="39"/>
      <c r="L47" s="39"/>
      <c r="M47" s="39"/>
      <c r="N47" s="39"/>
      <c r="O47" s="39"/>
      <c r="P47" s="41" t="s">
        <v>2</v>
      </c>
      <c r="Q47" s="45" t="str">
        <f>IF(P47="A","15",IF(P47="B","5",IF(P47="C","0",IF(P47="選択してください",""))))</f>
        <v/>
      </c>
    </row>
    <row r="48" spans="1:26" ht="39.950000000000003" customHeight="1">
      <c r="A48" s="40"/>
      <c r="B48" s="39"/>
      <c r="C48" s="39"/>
      <c r="D48" s="39"/>
      <c r="E48" s="39"/>
      <c r="F48" s="39"/>
      <c r="G48" s="39"/>
      <c r="H48" s="39"/>
      <c r="I48" s="39" t="s">
        <v>83</v>
      </c>
      <c r="J48" s="39"/>
      <c r="K48" s="39"/>
      <c r="L48" s="39"/>
      <c r="M48" s="39"/>
      <c r="N48" s="39"/>
      <c r="O48" s="39"/>
      <c r="P48" s="42"/>
      <c r="Q48" s="44"/>
    </row>
    <row r="49" spans="1:17" ht="39.950000000000003" customHeight="1">
      <c r="A49" s="40"/>
      <c r="B49" s="39"/>
      <c r="C49" s="39"/>
      <c r="D49" s="39"/>
      <c r="E49" s="39"/>
      <c r="F49" s="39"/>
      <c r="G49" s="39"/>
      <c r="H49" s="39"/>
      <c r="I49" s="39" t="s">
        <v>115</v>
      </c>
      <c r="J49" s="39"/>
      <c r="K49" s="39"/>
      <c r="L49" s="39"/>
      <c r="M49" s="39"/>
      <c r="N49" s="39"/>
      <c r="O49" s="39"/>
      <c r="P49" s="43"/>
      <c r="Q49" s="44"/>
    </row>
    <row r="50" spans="1:17" ht="39.950000000000003" customHeight="1">
      <c r="A50" s="40">
        <v>7</v>
      </c>
      <c r="B50" s="39" t="s">
        <v>116</v>
      </c>
      <c r="C50" s="39"/>
      <c r="D50" s="39"/>
      <c r="E50" s="39"/>
      <c r="F50" s="39"/>
      <c r="G50" s="39"/>
      <c r="H50" s="39"/>
      <c r="I50" s="39" t="s">
        <v>10</v>
      </c>
      <c r="J50" s="39"/>
      <c r="K50" s="39"/>
      <c r="L50" s="39"/>
      <c r="M50" s="39"/>
      <c r="N50" s="39"/>
      <c r="O50" s="39"/>
      <c r="P50" s="41" t="s">
        <v>2</v>
      </c>
      <c r="Q50" s="45" t="str">
        <f>IF(P50="A","10",IF(P50="B","5",IF(P50="C","0",IF(P50="選択してください",""))))</f>
        <v/>
      </c>
    </row>
    <row r="51" spans="1:17" ht="39.950000000000003" customHeight="1">
      <c r="A51" s="40"/>
      <c r="B51" s="39"/>
      <c r="C51" s="39"/>
      <c r="D51" s="39"/>
      <c r="E51" s="39"/>
      <c r="F51" s="39"/>
      <c r="G51" s="39"/>
      <c r="H51" s="39"/>
      <c r="I51" s="39" t="s">
        <v>84</v>
      </c>
      <c r="J51" s="39"/>
      <c r="K51" s="39"/>
      <c r="L51" s="39"/>
      <c r="M51" s="39"/>
      <c r="N51" s="39"/>
      <c r="O51" s="39"/>
      <c r="P51" s="42"/>
      <c r="Q51" s="44"/>
    </row>
    <row r="52" spans="1:17" ht="39.950000000000003" customHeight="1">
      <c r="A52" s="40"/>
      <c r="B52" s="39"/>
      <c r="C52" s="39"/>
      <c r="D52" s="39"/>
      <c r="E52" s="39"/>
      <c r="F52" s="39"/>
      <c r="G52" s="39"/>
      <c r="H52" s="39"/>
      <c r="I52" s="39" t="s">
        <v>117</v>
      </c>
      <c r="J52" s="39"/>
      <c r="K52" s="39"/>
      <c r="L52" s="39"/>
      <c r="M52" s="39"/>
      <c r="N52" s="39"/>
      <c r="O52" s="39"/>
      <c r="P52" s="43"/>
      <c r="Q52" s="44"/>
    </row>
    <row r="53" spans="1:17" ht="39.950000000000003" customHeight="1">
      <c r="A53" s="40">
        <v>8</v>
      </c>
      <c r="B53" s="39" t="s">
        <v>85</v>
      </c>
      <c r="C53" s="39"/>
      <c r="D53" s="39"/>
      <c r="E53" s="39"/>
      <c r="F53" s="39"/>
      <c r="G53" s="39"/>
      <c r="H53" s="39"/>
      <c r="I53" s="39" t="s">
        <v>11</v>
      </c>
      <c r="J53" s="39"/>
      <c r="K53" s="39"/>
      <c r="L53" s="39"/>
      <c r="M53" s="39"/>
      <c r="N53" s="39"/>
      <c r="O53" s="39"/>
      <c r="P53" s="41" t="s">
        <v>2</v>
      </c>
      <c r="Q53" s="45" t="str">
        <f>IF(P53="A","10",IF(P53="B","0",IF(P53="選択してください","")))</f>
        <v/>
      </c>
    </row>
    <row r="54" spans="1:17" ht="39.950000000000003" customHeight="1">
      <c r="A54" s="40"/>
      <c r="B54" s="39"/>
      <c r="C54" s="39"/>
      <c r="D54" s="39"/>
      <c r="E54" s="39"/>
      <c r="F54" s="39"/>
      <c r="G54" s="39"/>
      <c r="H54" s="39"/>
      <c r="I54" s="39" t="s">
        <v>118</v>
      </c>
      <c r="J54" s="39"/>
      <c r="K54" s="39"/>
      <c r="L54" s="39"/>
      <c r="M54" s="39"/>
      <c r="N54" s="39"/>
      <c r="O54" s="39"/>
      <c r="P54" s="42"/>
      <c r="Q54" s="44"/>
    </row>
    <row r="55" spans="1:17" ht="39.950000000000003" customHeight="1">
      <c r="A55" s="40">
        <v>9</v>
      </c>
      <c r="B55" s="39" t="s">
        <v>119</v>
      </c>
      <c r="C55" s="39"/>
      <c r="D55" s="39"/>
      <c r="E55" s="39"/>
      <c r="F55" s="39"/>
      <c r="G55" s="39"/>
      <c r="H55" s="39"/>
      <c r="I55" s="39" t="s">
        <v>63</v>
      </c>
      <c r="J55" s="39"/>
      <c r="K55" s="39"/>
      <c r="L55" s="39"/>
      <c r="M55" s="39"/>
      <c r="N55" s="39"/>
      <c r="O55" s="39"/>
      <c r="P55" s="41" t="s">
        <v>2</v>
      </c>
      <c r="Q55" s="45" t="str">
        <f>IF(P55="A","10",IF(P55="B","5",IF(P55="C","0",IF(P55="選択してください",""))))</f>
        <v/>
      </c>
    </row>
    <row r="56" spans="1:17" ht="39.950000000000003" customHeight="1">
      <c r="A56" s="40"/>
      <c r="B56" s="39"/>
      <c r="C56" s="39"/>
      <c r="D56" s="39"/>
      <c r="E56" s="39"/>
      <c r="F56" s="39"/>
      <c r="G56" s="39"/>
      <c r="H56" s="39"/>
      <c r="I56" s="39" t="s">
        <v>120</v>
      </c>
      <c r="J56" s="39"/>
      <c r="K56" s="39"/>
      <c r="L56" s="39"/>
      <c r="M56" s="39"/>
      <c r="N56" s="39"/>
      <c r="O56" s="39"/>
      <c r="P56" s="42"/>
      <c r="Q56" s="44"/>
    </row>
    <row r="57" spans="1:17" ht="39.950000000000003" customHeight="1" thickBot="1">
      <c r="A57" s="40"/>
      <c r="B57" s="39"/>
      <c r="C57" s="39"/>
      <c r="D57" s="39"/>
      <c r="E57" s="39"/>
      <c r="F57" s="39"/>
      <c r="G57" s="39"/>
      <c r="H57" s="39"/>
      <c r="I57" s="39" t="s">
        <v>121</v>
      </c>
      <c r="J57" s="39"/>
      <c r="K57" s="39"/>
      <c r="L57" s="39"/>
      <c r="M57" s="39"/>
      <c r="N57" s="39"/>
      <c r="O57" s="39"/>
      <c r="P57" s="43"/>
      <c r="Q57" s="44"/>
    </row>
    <row r="58" spans="1:17" ht="39.950000000000003" customHeight="1" thickBot="1">
      <c r="A58" s="10"/>
      <c r="B58" s="10"/>
      <c r="C58" s="10"/>
      <c r="D58" s="10"/>
      <c r="E58" s="10"/>
      <c r="F58" s="10"/>
      <c r="G58" s="10"/>
      <c r="H58" s="10"/>
      <c r="I58" s="10"/>
      <c r="J58" s="10"/>
      <c r="K58" s="10"/>
      <c r="L58" s="10"/>
      <c r="M58" s="10"/>
      <c r="N58" s="10"/>
      <c r="O58" s="10"/>
      <c r="P58" s="27" t="s">
        <v>0</v>
      </c>
      <c r="Q58" s="11" t="str">
        <f>IFERROR(Q32+Q35+Q38+Q41+Q44+Q47+Q50+Q53+Q55,"計測中")</f>
        <v>計測中</v>
      </c>
    </row>
    <row r="59" spans="1:17" ht="30" customHeight="1">
      <c r="A59" s="10"/>
      <c r="B59" s="10"/>
      <c r="C59" s="10"/>
      <c r="D59" s="10"/>
      <c r="E59" s="10"/>
      <c r="F59" s="10"/>
      <c r="G59" s="10"/>
      <c r="H59" s="10"/>
      <c r="I59" s="10"/>
      <c r="J59" s="10"/>
      <c r="K59" s="10"/>
      <c r="L59" s="10"/>
      <c r="M59" s="10"/>
      <c r="N59" s="10"/>
      <c r="O59" s="10"/>
      <c r="P59" s="3"/>
      <c r="Q59" s="9"/>
    </row>
    <row r="60" spans="1:17" s="28" customFormat="1" ht="50.1" customHeight="1">
      <c r="A60" s="46" t="s">
        <v>57</v>
      </c>
      <c r="B60" s="46"/>
      <c r="C60" s="46"/>
      <c r="D60" s="46"/>
      <c r="E60" s="46"/>
      <c r="F60" s="46"/>
      <c r="G60" s="46"/>
      <c r="H60" s="46"/>
      <c r="I60" s="46"/>
      <c r="J60" s="46"/>
      <c r="K60" s="46"/>
      <c r="L60" s="46"/>
      <c r="M60" s="46"/>
      <c r="N60" s="46"/>
      <c r="O60" s="46"/>
      <c r="P60" s="46"/>
      <c r="Q60" s="15"/>
    </row>
    <row r="61" spans="1:17" ht="39.950000000000003" customHeight="1">
      <c r="A61" s="40">
        <v>1</v>
      </c>
      <c r="B61" s="39" t="s">
        <v>86</v>
      </c>
      <c r="C61" s="39"/>
      <c r="D61" s="39"/>
      <c r="E61" s="39"/>
      <c r="F61" s="39"/>
      <c r="G61" s="39"/>
      <c r="H61" s="39"/>
      <c r="I61" s="39" t="s">
        <v>80</v>
      </c>
      <c r="J61" s="39"/>
      <c r="K61" s="39"/>
      <c r="L61" s="39"/>
      <c r="M61" s="39"/>
      <c r="N61" s="39"/>
      <c r="O61" s="39"/>
      <c r="P61" s="41" t="s">
        <v>2</v>
      </c>
      <c r="Q61" s="44" t="str">
        <f>IF(P61="A","10",IF(P61="B","5",IF(P61="C","0",IF(P61="選択してください",""))))</f>
        <v/>
      </c>
    </row>
    <row r="62" spans="1:17" ht="39.950000000000003" customHeight="1">
      <c r="A62" s="40"/>
      <c r="B62" s="39"/>
      <c r="C62" s="39"/>
      <c r="D62" s="39"/>
      <c r="E62" s="39"/>
      <c r="F62" s="39"/>
      <c r="G62" s="39"/>
      <c r="H62" s="39"/>
      <c r="I62" s="39" t="s">
        <v>123</v>
      </c>
      <c r="J62" s="39"/>
      <c r="K62" s="39"/>
      <c r="L62" s="39"/>
      <c r="M62" s="39"/>
      <c r="N62" s="39"/>
      <c r="O62" s="39"/>
      <c r="P62" s="42"/>
      <c r="Q62" s="44"/>
    </row>
    <row r="63" spans="1:17" ht="39.950000000000003" customHeight="1">
      <c r="A63" s="40"/>
      <c r="B63" s="39"/>
      <c r="C63" s="39"/>
      <c r="D63" s="39"/>
      <c r="E63" s="39"/>
      <c r="F63" s="39"/>
      <c r="G63" s="39"/>
      <c r="H63" s="39"/>
      <c r="I63" s="39" t="s">
        <v>81</v>
      </c>
      <c r="J63" s="39"/>
      <c r="K63" s="39"/>
      <c r="L63" s="39"/>
      <c r="M63" s="39"/>
      <c r="N63" s="39"/>
      <c r="O63" s="39"/>
      <c r="P63" s="43"/>
      <c r="Q63" s="44"/>
    </row>
    <row r="64" spans="1:17" ht="39.950000000000003" customHeight="1">
      <c r="A64" s="40">
        <v>2</v>
      </c>
      <c r="B64" s="39" t="s">
        <v>69</v>
      </c>
      <c r="C64" s="39"/>
      <c r="D64" s="39"/>
      <c r="E64" s="39"/>
      <c r="F64" s="39"/>
      <c r="G64" s="39"/>
      <c r="H64" s="39"/>
      <c r="I64" s="39" t="s">
        <v>12</v>
      </c>
      <c r="J64" s="39"/>
      <c r="K64" s="39"/>
      <c r="L64" s="39"/>
      <c r="M64" s="39"/>
      <c r="N64" s="39"/>
      <c r="O64" s="39"/>
      <c r="P64" s="41" t="s">
        <v>2</v>
      </c>
      <c r="Q64" s="45" t="str">
        <f>IF(P64="A","10",IF(P64="B","5",IF(P64="C","0",IF(P64="選択してください",""))))</f>
        <v/>
      </c>
    </row>
    <row r="65" spans="1:17" ht="39.950000000000003" customHeight="1">
      <c r="A65" s="40"/>
      <c r="B65" s="39"/>
      <c r="C65" s="39"/>
      <c r="D65" s="39"/>
      <c r="E65" s="39"/>
      <c r="F65" s="39"/>
      <c r="G65" s="39"/>
      <c r="H65" s="39"/>
      <c r="I65" s="39" t="s">
        <v>13</v>
      </c>
      <c r="J65" s="39"/>
      <c r="K65" s="39"/>
      <c r="L65" s="39"/>
      <c r="M65" s="39"/>
      <c r="N65" s="39"/>
      <c r="O65" s="39"/>
      <c r="P65" s="42"/>
      <c r="Q65" s="44"/>
    </row>
    <row r="66" spans="1:17" ht="39.950000000000003" customHeight="1">
      <c r="A66" s="40"/>
      <c r="B66" s="39"/>
      <c r="C66" s="39"/>
      <c r="D66" s="39"/>
      <c r="E66" s="39"/>
      <c r="F66" s="39"/>
      <c r="G66" s="39"/>
      <c r="H66" s="39"/>
      <c r="I66" s="39" t="s">
        <v>14</v>
      </c>
      <c r="J66" s="39"/>
      <c r="K66" s="39"/>
      <c r="L66" s="39"/>
      <c r="M66" s="39"/>
      <c r="N66" s="39"/>
      <c r="O66" s="39"/>
      <c r="P66" s="43"/>
      <c r="Q66" s="44"/>
    </row>
    <row r="67" spans="1:17" ht="39.950000000000003" customHeight="1">
      <c r="A67" s="40">
        <v>3</v>
      </c>
      <c r="B67" s="39" t="s">
        <v>70</v>
      </c>
      <c r="C67" s="39"/>
      <c r="D67" s="39"/>
      <c r="E67" s="39"/>
      <c r="F67" s="39"/>
      <c r="G67" s="39"/>
      <c r="H67" s="39"/>
      <c r="I67" s="39" t="s">
        <v>16</v>
      </c>
      <c r="J67" s="39"/>
      <c r="K67" s="39"/>
      <c r="L67" s="39"/>
      <c r="M67" s="39"/>
      <c r="N67" s="39"/>
      <c r="O67" s="39"/>
      <c r="P67" s="41" t="s">
        <v>2</v>
      </c>
      <c r="Q67" s="45" t="str">
        <f>IF(P67="A","10",IF(P67="B","5",IF(P67="C","0",IF(P67="選択してください",""))))</f>
        <v/>
      </c>
    </row>
    <row r="68" spans="1:17" ht="39.950000000000003" customHeight="1">
      <c r="A68" s="40"/>
      <c r="B68" s="39"/>
      <c r="C68" s="39"/>
      <c r="D68" s="39"/>
      <c r="E68" s="39"/>
      <c r="F68" s="39"/>
      <c r="G68" s="39"/>
      <c r="H68" s="39"/>
      <c r="I68" s="39" t="s">
        <v>17</v>
      </c>
      <c r="J68" s="39"/>
      <c r="K68" s="39"/>
      <c r="L68" s="39"/>
      <c r="M68" s="39"/>
      <c r="N68" s="39"/>
      <c r="O68" s="39"/>
      <c r="P68" s="42"/>
      <c r="Q68" s="44"/>
    </row>
    <row r="69" spans="1:17" ht="39.950000000000003" customHeight="1">
      <c r="A69" s="40"/>
      <c r="B69" s="39"/>
      <c r="C69" s="39"/>
      <c r="D69" s="39"/>
      <c r="E69" s="39"/>
      <c r="F69" s="39"/>
      <c r="G69" s="39"/>
      <c r="H69" s="39"/>
      <c r="I69" s="39" t="s">
        <v>18</v>
      </c>
      <c r="J69" s="39"/>
      <c r="K69" s="39"/>
      <c r="L69" s="39"/>
      <c r="M69" s="39"/>
      <c r="N69" s="39"/>
      <c r="O69" s="39"/>
      <c r="P69" s="43"/>
      <c r="Q69" s="44"/>
    </row>
    <row r="70" spans="1:17" ht="39.950000000000003" customHeight="1">
      <c r="A70" s="40">
        <v>4</v>
      </c>
      <c r="B70" s="39" t="s">
        <v>71</v>
      </c>
      <c r="C70" s="39"/>
      <c r="D70" s="39"/>
      <c r="E70" s="39"/>
      <c r="F70" s="39"/>
      <c r="G70" s="39"/>
      <c r="H70" s="39"/>
      <c r="I70" s="39" t="s">
        <v>19</v>
      </c>
      <c r="J70" s="39"/>
      <c r="K70" s="39"/>
      <c r="L70" s="39"/>
      <c r="M70" s="39"/>
      <c r="N70" s="39"/>
      <c r="O70" s="39"/>
      <c r="P70" s="41" t="s">
        <v>2</v>
      </c>
      <c r="Q70" s="45" t="str">
        <f>IF(P70="A","10",IF(P70="B","5",IF(P70="C","0",IF(P70="選択してください",""))))</f>
        <v/>
      </c>
    </row>
    <row r="71" spans="1:17" ht="39.950000000000003" customHeight="1">
      <c r="A71" s="40"/>
      <c r="B71" s="39"/>
      <c r="C71" s="39"/>
      <c r="D71" s="39"/>
      <c r="E71" s="39"/>
      <c r="F71" s="39"/>
      <c r="G71" s="39"/>
      <c r="H71" s="39"/>
      <c r="I71" s="39" t="s">
        <v>72</v>
      </c>
      <c r="J71" s="39"/>
      <c r="K71" s="39"/>
      <c r="L71" s="39"/>
      <c r="M71" s="39"/>
      <c r="N71" s="39"/>
      <c r="O71" s="39"/>
      <c r="P71" s="42"/>
      <c r="Q71" s="44"/>
    </row>
    <row r="72" spans="1:17" ht="39.950000000000003" customHeight="1">
      <c r="A72" s="40"/>
      <c r="B72" s="39"/>
      <c r="C72" s="39"/>
      <c r="D72" s="39"/>
      <c r="E72" s="39"/>
      <c r="F72" s="39"/>
      <c r="G72" s="39"/>
      <c r="H72" s="39"/>
      <c r="I72" s="39" t="s">
        <v>73</v>
      </c>
      <c r="J72" s="39"/>
      <c r="K72" s="39"/>
      <c r="L72" s="39"/>
      <c r="M72" s="39"/>
      <c r="N72" s="39"/>
      <c r="O72" s="39"/>
      <c r="P72" s="43"/>
      <c r="Q72" s="44"/>
    </row>
    <row r="73" spans="1:17" ht="39.950000000000003" customHeight="1">
      <c r="A73" s="40">
        <v>5</v>
      </c>
      <c r="B73" s="39" t="s">
        <v>74</v>
      </c>
      <c r="C73" s="39"/>
      <c r="D73" s="39"/>
      <c r="E73" s="39"/>
      <c r="F73" s="39"/>
      <c r="G73" s="39"/>
      <c r="H73" s="39"/>
      <c r="I73" s="39" t="s">
        <v>20</v>
      </c>
      <c r="J73" s="39"/>
      <c r="K73" s="39"/>
      <c r="L73" s="39"/>
      <c r="M73" s="39"/>
      <c r="N73" s="39"/>
      <c r="O73" s="39"/>
      <c r="P73" s="41" t="s">
        <v>2</v>
      </c>
      <c r="Q73" s="45" t="str">
        <f>IF(P73="A","10",IF(P73="B","5",IF(P73="C","0",IF(P73="選択してください",""))))</f>
        <v/>
      </c>
    </row>
    <row r="74" spans="1:17" ht="39.950000000000003" customHeight="1">
      <c r="A74" s="40"/>
      <c r="B74" s="39"/>
      <c r="C74" s="39"/>
      <c r="D74" s="39"/>
      <c r="E74" s="39"/>
      <c r="F74" s="39"/>
      <c r="G74" s="39"/>
      <c r="H74" s="39"/>
      <c r="I74" s="39" t="s">
        <v>64</v>
      </c>
      <c r="J74" s="39"/>
      <c r="K74" s="39"/>
      <c r="L74" s="39"/>
      <c r="M74" s="39"/>
      <c r="N74" s="39"/>
      <c r="O74" s="39"/>
      <c r="P74" s="42"/>
      <c r="Q74" s="44"/>
    </row>
    <row r="75" spans="1:17" ht="39.950000000000003" customHeight="1">
      <c r="A75" s="40"/>
      <c r="B75" s="39"/>
      <c r="C75" s="39"/>
      <c r="D75" s="39"/>
      <c r="E75" s="39"/>
      <c r="F75" s="39"/>
      <c r="G75" s="39"/>
      <c r="H75" s="39"/>
      <c r="I75" s="39" t="s">
        <v>21</v>
      </c>
      <c r="J75" s="39"/>
      <c r="K75" s="39"/>
      <c r="L75" s="39"/>
      <c r="M75" s="39"/>
      <c r="N75" s="39"/>
      <c r="O75" s="39"/>
      <c r="P75" s="43"/>
      <c r="Q75" s="44"/>
    </row>
    <row r="76" spans="1:17" ht="39.950000000000003" customHeight="1">
      <c r="A76" s="40">
        <v>6</v>
      </c>
      <c r="B76" s="39" t="s">
        <v>87</v>
      </c>
      <c r="C76" s="39"/>
      <c r="D76" s="39"/>
      <c r="E76" s="39"/>
      <c r="F76" s="39"/>
      <c r="G76" s="39"/>
      <c r="H76" s="39"/>
      <c r="I76" s="39" t="s">
        <v>88</v>
      </c>
      <c r="J76" s="39"/>
      <c r="K76" s="39"/>
      <c r="L76" s="39"/>
      <c r="M76" s="39"/>
      <c r="N76" s="39"/>
      <c r="O76" s="39"/>
      <c r="P76" s="41" t="s">
        <v>2</v>
      </c>
      <c r="Q76" s="45" t="str">
        <f>IF(P76="A","10",IF(P76="B","5",IF(P76="C","0",IF(P76="選択してください",""))))</f>
        <v/>
      </c>
    </row>
    <row r="77" spans="1:17" ht="39.950000000000003" customHeight="1">
      <c r="A77" s="40"/>
      <c r="B77" s="39"/>
      <c r="C77" s="39"/>
      <c r="D77" s="39"/>
      <c r="E77" s="39"/>
      <c r="F77" s="39"/>
      <c r="G77" s="39"/>
      <c r="H77" s="39"/>
      <c r="I77" s="39" t="s">
        <v>89</v>
      </c>
      <c r="J77" s="39"/>
      <c r="K77" s="39"/>
      <c r="L77" s="39"/>
      <c r="M77" s="39"/>
      <c r="N77" s="39"/>
      <c r="O77" s="39"/>
      <c r="P77" s="42"/>
      <c r="Q77" s="44"/>
    </row>
    <row r="78" spans="1:17" ht="39.950000000000003" customHeight="1">
      <c r="A78" s="40"/>
      <c r="B78" s="39"/>
      <c r="C78" s="39"/>
      <c r="D78" s="39"/>
      <c r="E78" s="39"/>
      <c r="F78" s="39"/>
      <c r="G78" s="39"/>
      <c r="H78" s="39"/>
      <c r="I78" s="39" t="s">
        <v>90</v>
      </c>
      <c r="J78" s="39"/>
      <c r="K78" s="39"/>
      <c r="L78" s="39"/>
      <c r="M78" s="39"/>
      <c r="N78" s="39"/>
      <c r="O78" s="39"/>
      <c r="P78" s="43"/>
      <c r="Q78" s="44"/>
    </row>
    <row r="79" spans="1:17" ht="39.950000000000003" customHeight="1">
      <c r="A79" s="40">
        <v>7</v>
      </c>
      <c r="B79" s="39" t="s">
        <v>75</v>
      </c>
      <c r="C79" s="39"/>
      <c r="D79" s="39"/>
      <c r="E79" s="39"/>
      <c r="F79" s="39"/>
      <c r="G79" s="39"/>
      <c r="H79" s="39"/>
      <c r="I79" s="39" t="s">
        <v>124</v>
      </c>
      <c r="J79" s="39"/>
      <c r="K79" s="39"/>
      <c r="L79" s="39"/>
      <c r="M79" s="39"/>
      <c r="N79" s="39"/>
      <c r="O79" s="39"/>
      <c r="P79" s="41" t="s">
        <v>2</v>
      </c>
      <c r="Q79" s="45" t="str">
        <f>IF(P79="A","15",IF(P79="B","5",IF(P79="C","0",IF(P79="選択してください",""))))</f>
        <v/>
      </c>
    </row>
    <row r="80" spans="1:17" ht="39.950000000000003" customHeight="1">
      <c r="A80" s="40"/>
      <c r="B80" s="39"/>
      <c r="C80" s="39"/>
      <c r="D80" s="39"/>
      <c r="E80" s="39"/>
      <c r="F80" s="39"/>
      <c r="G80" s="39"/>
      <c r="H80" s="39"/>
      <c r="I80" s="39" t="s">
        <v>125</v>
      </c>
      <c r="J80" s="39"/>
      <c r="K80" s="39"/>
      <c r="L80" s="39"/>
      <c r="M80" s="39"/>
      <c r="N80" s="39"/>
      <c r="O80" s="39"/>
      <c r="P80" s="42"/>
      <c r="Q80" s="44"/>
    </row>
    <row r="81" spans="1:17" ht="39.950000000000003" customHeight="1">
      <c r="A81" s="40"/>
      <c r="B81" s="39"/>
      <c r="C81" s="39"/>
      <c r="D81" s="39"/>
      <c r="E81" s="39"/>
      <c r="F81" s="39"/>
      <c r="G81" s="39"/>
      <c r="H81" s="39"/>
      <c r="I81" s="39" t="s">
        <v>42</v>
      </c>
      <c r="J81" s="39"/>
      <c r="K81" s="39"/>
      <c r="L81" s="39"/>
      <c r="M81" s="39"/>
      <c r="N81" s="39"/>
      <c r="O81" s="39"/>
      <c r="P81" s="43"/>
      <c r="Q81" s="44"/>
    </row>
    <row r="82" spans="1:17" ht="39.950000000000003" customHeight="1">
      <c r="A82" s="40">
        <v>8</v>
      </c>
      <c r="B82" s="39" t="s">
        <v>76</v>
      </c>
      <c r="C82" s="39"/>
      <c r="D82" s="39"/>
      <c r="E82" s="39"/>
      <c r="F82" s="39"/>
      <c r="G82" s="39"/>
      <c r="H82" s="39"/>
      <c r="I82" s="39" t="s">
        <v>35</v>
      </c>
      <c r="J82" s="39"/>
      <c r="K82" s="39"/>
      <c r="L82" s="39"/>
      <c r="M82" s="39"/>
      <c r="N82" s="39"/>
      <c r="O82" s="39"/>
      <c r="P82" s="41" t="s">
        <v>2</v>
      </c>
      <c r="Q82" s="45" t="str">
        <f>IF(P82="A","10",IF(P82="B","5",IF(P82="C","0",IF(P82="選択してください",""))))</f>
        <v/>
      </c>
    </row>
    <row r="83" spans="1:17" ht="39.950000000000003" customHeight="1">
      <c r="A83" s="40"/>
      <c r="B83" s="39"/>
      <c r="C83" s="39"/>
      <c r="D83" s="39"/>
      <c r="E83" s="39"/>
      <c r="F83" s="39"/>
      <c r="G83" s="39"/>
      <c r="H83" s="39"/>
      <c r="I83" s="39" t="s">
        <v>36</v>
      </c>
      <c r="J83" s="39"/>
      <c r="K83" s="39"/>
      <c r="L83" s="39"/>
      <c r="M83" s="39"/>
      <c r="N83" s="39"/>
      <c r="O83" s="39"/>
      <c r="P83" s="42"/>
      <c r="Q83" s="44"/>
    </row>
    <row r="84" spans="1:17" ht="39.950000000000003" customHeight="1">
      <c r="A84" s="40"/>
      <c r="B84" s="39"/>
      <c r="C84" s="39"/>
      <c r="D84" s="39"/>
      <c r="E84" s="39"/>
      <c r="F84" s="39"/>
      <c r="G84" s="39"/>
      <c r="H84" s="39"/>
      <c r="I84" s="39" t="s">
        <v>37</v>
      </c>
      <c r="J84" s="39"/>
      <c r="K84" s="39"/>
      <c r="L84" s="39"/>
      <c r="M84" s="39"/>
      <c r="N84" s="39"/>
      <c r="O84" s="39"/>
      <c r="P84" s="43"/>
      <c r="Q84" s="44"/>
    </row>
    <row r="85" spans="1:17" ht="39.950000000000003" customHeight="1">
      <c r="A85" s="40">
        <v>9</v>
      </c>
      <c r="B85" s="39" t="s">
        <v>91</v>
      </c>
      <c r="C85" s="39"/>
      <c r="D85" s="39"/>
      <c r="E85" s="39"/>
      <c r="F85" s="39"/>
      <c r="G85" s="39"/>
      <c r="H85" s="39"/>
      <c r="I85" s="39" t="s">
        <v>92</v>
      </c>
      <c r="J85" s="39"/>
      <c r="K85" s="39"/>
      <c r="L85" s="39"/>
      <c r="M85" s="39"/>
      <c r="N85" s="39"/>
      <c r="O85" s="39"/>
      <c r="P85" s="41" t="s">
        <v>2</v>
      </c>
      <c r="Q85" s="45" t="str">
        <f>IF(P85="A","15",IF(P85="B","5",IF(P85="C","0",IF(P85="選択してください",""))))</f>
        <v/>
      </c>
    </row>
    <row r="86" spans="1:17" ht="39.950000000000003" customHeight="1">
      <c r="A86" s="40"/>
      <c r="B86" s="39"/>
      <c r="C86" s="39"/>
      <c r="D86" s="39"/>
      <c r="E86" s="39"/>
      <c r="F86" s="39"/>
      <c r="G86" s="39"/>
      <c r="H86" s="39"/>
      <c r="I86" s="39" t="s">
        <v>93</v>
      </c>
      <c r="J86" s="39"/>
      <c r="K86" s="39"/>
      <c r="L86" s="39"/>
      <c r="M86" s="39"/>
      <c r="N86" s="39"/>
      <c r="O86" s="39"/>
      <c r="P86" s="42"/>
      <c r="Q86" s="44"/>
    </row>
    <row r="87" spans="1:17" ht="39.950000000000003" customHeight="1" thickBot="1">
      <c r="A87" s="40"/>
      <c r="B87" s="39"/>
      <c r="C87" s="39"/>
      <c r="D87" s="39"/>
      <c r="E87" s="39"/>
      <c r="F87" s="39"/>
      <c r="G87" s="39"/>
      <c r="H87" s="39"/>
      <c r="I87" s="39" t="s">
        <v>94</v>
      </c>
      <c r="J87" s="39"/>
      <c r="K87" s="39"/>
      <c r="L87" s="39"/>
      <c r="M87" s="39"/>
      <c r="N87" s="39"/>
      <c r="O87" s="39"/>
      <c r="P87" s="43"/>
      <c r="Q87" s="44"/>
    </row>
    <row r="88" spans="1:17" ht="39.950000000000003" customHeight="1" thickBot="1">
      <c r="A88" s="10"/>
      <c r="B88" s="10"/>
      <c r="C88" s="10"/>
      <c r="D88" s="10"/>
      <c r="E88" s="10"/>
      <c r="F88" s="10"/>
      <c r="G88" s="10"/>
      <c r="H88" s="10"/>
      <c r="I88" s="10"/>
      <c r="J88" s="10"/>
      <c r="K88" s="10"/>
      <c r="L88" s="10"/>
      <c r="M88" s="10"/>
      <c r="N88" s="10"/>
      <c r="O88" s="10"/>
      <c r="P88" s="27" t="s">
        <v>0</v>
      </c>
      <c r="Q88" s="11" t="str">
        <f>IFERROR(Q61+Q64+Q67+Q70+Q73+Q76+Q79+Q82+Q85,"計測中")</f>
        <v>計測中</v>
      </c>
    </row>
    <row r="89" spans="1:17" ht="30" customHeight="1">
      <c r="A89" s="10"/>
      <c r="B89" s="10"/>
      <c r="C89" s="10"/>
      <c r="D89" s="10"/>
      <c r="E89" s="10"/>
      <c r="F89" s="10"/>
      <c r="G89" s="10"/>
      <c r="H89" s="10"/>
      <c r="I89" s="10"/>
      <c r="J89" s="10"/>
      <c r="K89" s="10"/>
      <c r="L89" s="10"/>
      <c r="M89" s="10"/>
      <c r="N89" s="10"/>
      <c r="O89" s="10"/>
      <c r="P89" s="3"/>
      <c r="Q89" s="9"/>
    </row>
    <row r="90" spans="1:17" s="28" customFormat="1" ht="50.1" customHeight="1">
      <c r="A90" s="46" t="s">
        <v>126</v>
      </c>
      <c r="B90" s="46"/>
      <c r="C90" s="46"/>
      <c r="D90" s="46"/>
      <c r="E90" s="46"/>
      <c r="F90" s="46"/>
      <c r="G90" s="46"/>
      <c r="H90" s="46"/>
      <c r="I90" s="46"/>
      <c r="J90" s="46"/>
      <c r="K90" s="46"/>
      <c r="L90" s="46"/>
      <c r="M90" s="46"/>
      <c r="N90" s="46"/>
      <c r="O90" s="46"/>
      <c r="P90" s="46"/>
      <c r="Q90" s="29"/>
    </row>
    <row r="91" spans="1:17" ht="39.950000000000003" customHeight="1">
      <c r="A91" s="40">
        <v>1</v>
      </c>
      <c r="B91" s="39" t="s">
        <v>128</v>
      </c>
      <c r="C91" s="39"/>
      <c r="D91" s="39"/>
      <c r="E91" s="39"/>
      <c r="F91" s="39"/>
      <c r="G91" s="39"/>
      <c r="H91" s="39"/>
      <c r="I91" s="55" t="s">
        <v>80</v>
      </c>
      <c r="J91" s="55"/>
      <c r="K91" s="55"/>
      <c r="L91" s="55"/>
      <c r="M91" s="55"/>
      <c r="N91" s="55"/>
      <c r="O91" s="55"/>
      <c r="P91" s="41" t="s">
        <v>2</v>
      </c>
      <c r="Q91" s="44" t="str">
        <f t="shared" ref="Q91" si="0">IF(P91="A","10",IF(P91="B","5",IF(P91="C","0",IF(P91="選択してください",""))))</f>
        <v/>
      </c>
    </row>
    <row r="92" spans="1:17" ht="39.950000000000003" customHeight="1">
      <c r="A92" s="40"/>
      <c r="B92" s="39"/>
      <c r="C92" s="39"/>
      <c r="D92" s="39"/>
      <c r="E92" s="39"/>
      <c r="F92" s="39"/>
      <c r="G92" s="39"/>
      <c r="H92" s="39"/>
      <c r="I92" s="55" t="s">
        <v>127</v>
      </c>
      <c r="J92" s="55"/>
      <c r="K92" s="55"/>
      <c r="L92" s="55"/>
      <c r="M92" s="55"/>
      <c r="N92" s="55"/>
      <c r="O92" s="55"/>
      <c r="P92" s="42"/>
      <c r="Q92" s="44"/>
    </row>
    <row r="93" spans="1:17" ht="39.950000000000003" customHeight="1">
      <c r="A93" s="40"/>
      <c r="B93" s="39"/>
      <c r="C93" s="39"/>
      <c r="D93" s="39"/>
      <c r="E93" s="39"/>
      <c r="F93" s="39"/>
      <c r="G93" s="39"/>
      <c r="H93" s="39"/>
      <c r="I93" s="55" t="s">
        <v>129</v>
      </c>
      <c r="J93" s="55"/>
      <c r="K93" s="55"/>
      <c r="L93" s="55"/>
      <c r="M93" s="55"/>
      <c r="N93" s="55"/>
      <c r="O93" s="55"/>
      <c r="P93" s="43"/>
      <c r="Q93" s="44"/>
    </row>
    <row r="94" spans="1:17" ht="39.950000000000003" customHeight="1">
      <c r="A94" s="40">
        <v>2</v>
      </c>
      <c r="B94" s="39" t="s">
        <v>130</v>
      </c>
      <c r="C94" s="39"/>
      <c r="D94" s="39"/>
      <c r="E94" s="39"/>
      <c r="F94" s="39"/>
      <c r="G94" s="39"/>
      <c r="H94" s="39"/>
      <c r="I94" s="55" t="s">
        <v>22</v>
      </c>
      <c r="J94" s="55"/>
      <c r="K94" s="55"/>
      <c r="L94" s="55"/>
      <c r="M94" s="55"/>
      <c r="N94" s="55"/>
      <c r="O94" s="55"/>
      <c r="P94" s="41" t="s">
        <v>2</v>
      </c>
      <c r="Q94" s="45" t="str">
        <f t="shared" ref="Q94" si="1">IF(P94="A","10",IF(P94="B","5",IF(P94="C","0",IF(P94="選択してください",""))))</f>
        <v/>
      </c>
    </row>
    <row r="95" spans="1:17" ht="39.950000000000003" customHeight="1">
      <c r="A95" s="40"/>
      <c r="B95" s="39"/>
      <c r="C95" s="39"/>
      <c r="D95" s="39"/>
      <c r="E95" s="39"/>
      <c r="F95" s="39"/>
      <c r="G95" s="39"/>
      <c r="H95" s="39"/>
      <c r="I95" s="55" t="s">
        <v>23</v>
      </c>
      <c r="J95" s="55"/>
      <c r="K95" s="55"/>
      <c r="L95" s="55"/>
      <c r="M95" s="55"/>
      <c r="N95" s="55"/>
      <c r="O95" s="55"/>
      <c r="P95" s="42"/>
      <c r="Q95" s="44"/>
    </row>
    <row r="96" spans="1:17" ht="39.950000000000003" customHeight="1">
      <c r="A96" s="40"/>
      <c r="B96" s="39"/>
      <c r="C96" s="39"/>
      <c r="D96" s="39"/>
      <c r="E96" s="39"/>
      <c r="F96" s="39"/>
      <c r="G96" s="39"/>
      <c r="H96" s="39"/>
      <c r="I96" s="55" t="s">
        <v>5</v>
      </c>
      <c r="J96" s="55"/>
      <c r="K96" s="55"/>
      <c r="L96" s="55"/>
      <c r="M96" s="55"/>
      <c r="N96" s="55"/>
      <c r="O96" s="55"/>
      <c r="P96" s="43"/>
      <c r="Q96" s="44"/>
    </row>
    <row r="97" spans="1:17" ht="39.950000000000003" customHeight="1">
      <c r="A97" s="40">
        <v>3</v>
      </c>
      <c r="B97" s="39" t="s">
        <v>131</v>
      </c>
      <c r="C97" s="39"/>
      <c r="D97" s="39"/>
      <c r="E97" s="39"/>
      <c r="F97" s="39"/>
      <c r="G97" s="39"/>
      <c r="H97" s="39"/>
      <c r="I97" s="55" t="s">
        <v>132</v>
      </c>
      <c r="J97" s="55"/>
      <c r="K97" s="55"/>
      <c r="L97" s="55"/>
      <c r="M97" s="55"/>
      <c r="N97" s="55"/>
      <c r="O97" s="55"/>
      <c r="P97" s="41" t="s">
        <v>2</v>
      </c>
      <c r="Q97" s="45" t="str">
        <f t="shared" ref="Q97" si="2">IF(P97="A","10",IF(P97="B","5",IF(P97="C","0",IF(P97="選択してください",""))))</f>
        <v/>
      </c>
    </row>
    <row r="98" spans="1:17" ht="39.950000000000003" customHeight="1">
      <c r="A98" s="40"/>
      <c r="B98" s="39"/>
      <c r="C98" s="39"/>
      <c r="D98" s="39"/>
      <c r="E98" s="39"/>
      <c r="F98" s="39"/>
      <c r="G98" s="39"/>
      <c r="H98" s="39"/>
      <c r="I98" s="55" t="s">
        <v>133</v>
      </c>
      <c r="J98" s="55"/>
      <c r="K98" s="55"/>
      <c r="L98" s="55"/>
      <c r="M98" s="55"/>
      <c r="N98" s="55"/>
      <c r="O98" s="55"/>
      <c r="P98" s="42"/>
      <c r="Q98" s="44"/>
    </row>
    <row r="99" spans="1:17" ht="39.950000000000003" customHeight="1">
      <c r="A99" s="40"/>
      <c r="B99" s="39"/>
      <c r="C99" s="39"/>
      <c r="D99" s="39"/>
      <c r="E99" s="39"/>
      <c r="F99" s="39"/>
      <c r="G99" s="39"/>
      <c r="H99" s="39"/>
      <c r="I99" s="55" t="s">
        <v>134</v>
      </c>
      <c r="J99" s="55"/>
      <c r="K99" s="55"/>
      <c r="L99" s="55"/>
      <c r="M99" s="55"/>
      <c r="N99" s="55"/>
      <c r="O99" s="55"/>
      <c r="P99" s="43"/>
      <c r="Q99" s="44"/>
    </row>
    <row r="100" spans="1:17" ht="39.950000000000003" customHeight="1">
      <c r="A100" s="40">
        <v>4</v>
      </c>
      <c r="B100" s="39" t="s">
        <v>135</v>
      </c>
      <c r="C100" s="39"/>
      <c r="D100" s="39"/>
      <c r="E100" s="39"/>
      <c r="F100" s="39"/>
      <c r="G100" s="39"/>
      <c r="H100" s="39"/>
      <c r="I100" s="55" t="s">
        <v>19</v>
      </c>
      <c r="J100" s="55"/>
      <c r="K100" s="55"/>
      <c r="L100" s="55"/>
      <c r="M100" s="55"/>
      <c r="N100" s="55"/>
      <c r="O100" s="55"/>
      <c r="P100" s="41" t="s">
        <v>2</v>
      </c>
      <c r="Q100" s="45" t="str">
        <f t="shared" ref="Q100" si="3">IF(P100="A","10",IF(P100="B","5",IF(P100="C","0",IF(P100="選択してください",""))))</f>
        <v/>
      </c>
    </row>
    <row r="101" spans="1:17" ht="39.950000000000003" customHeight="1">
      <c r="A101" s="40"/>
      <c r="B101" s="39"/>
      <c r="C101" s="39"/>
      <c r="D101" s="39"/>
      <c r="E101" s="39"/>
      <c r="F101" s="39"/>
      <c r="G101" s="39"/>
      <c r="H101" s="39"/>
      <c r="I101" s="55" t="s">
        <v>136</v>
      </c>
      <c r="J101" s="55"/>
      <c r="K101" s="55"/>
      <c r="L101" s="55"/>
      <c r="M101" s="55"/>
      <c r="N101" s="55"/>
      <c r="O101" s="55"/>
      <c r="P101" s="42"/>
      <c r="Q101" s="44"/>
    </row>
    <row r="102" spans="1:17" ht="39.950000000000003" customHeight="1">
      <c r="A102" s="40"/>
      <c r="B102" s="39"/>
      <c r="C102" s="39"/>
      <c r="D102" s="39"/>
      <c r="E102" s="39"/>
      <c r="F102" s="39"/>
      <c r="G102" s="39"/>
      <c r="H102" s="39"/>
      <c r="I102" s="55" t="s">
        <v>137</v>
      </c>
      <c r="J102" s="55"/>
      <c r="K102" s="55"/>
      <c r="L102" s="55"/>
      <c r="M102" s="55"/>
      <c r="N102" s="55"/>
      <c r="O102" s="55"/>
      <c r="P102" s="43"/>
      <c r="Q102" s="44"/>
    </row>
    <row r="103" spans="1:17" ht="39.950000000000003" customHeight="1">
      <c r="A103" s="40">
        <v>5</v>
      </c>
      <c r="B103" s="39" t="s">
        <v>138</v>
      </c>
      <c r="C103" s="39"/>
      <c r="D103" s="39"/>
      <c r="E103" s="39"/>
      <c r="F103" s="39"/>
      <c r="G103" s="39"/>
      <c r="H103" s="39"/>
      <c r="I103" s="55" t="s">
        <v>139</v>
      </c>
      <c r="J103" s="55"/>
      <c r="K103" s="55"/>
      <c r="L103" s="55"/>
      <c r="M103" s="55"/>
      <c r="N103" s="55"/>
      <c r="O103" s="55"/>
      <c r="P103" s="41" t="s">
        <v>2</v>
      </c>
      <c r="Q103" s="45" t="str">
        <f t="shared" ref="Q103" si="4">IF(P103="A","10",IF(P103="B","5",IF(P103="C","0",IF(P103="選択してください",""))))</f>
        <v/>
      </c>
    </row>
    <row r="104" spans="1:17" ht="39.950000000000003" customHeight="1">
      <c r="A104" s="40"/>
      <c r="B104" s="39"/>
      <c r="C104" s="39"/>
      <c r="D104" s="39"/>
      <c r="E104" s="39"/>
      <c r="F104" s="39"/>
      <c r="G104" s="39"/>
      <c r="H104" s="39"/>
      <c r="I104" s="55" t="s">
        <v>145</v>
      </c>
      <c r="J104" s="55"/>
      <c r="K104" s="55"/>
      <c r="L104" s="55"/>
      <c r="M104" s="55"/>
      <c r="N104" s="55"/>
      <c r="O104" s="55"/>
      <c r="P104" s="42"/>
      <c r="Q104" s="44"/>
    </row>
    <row r="105" spans="1:17" ht="39.950000000000003" customHeight="1">
      <c r="A105" s="40"/>
      <c r="B105" s="39"/>
      <c r="C105" s="39"/>
      <c r="D105" s="39"/>
      <c r="E105" s="39"/>
      <c r="F105" s="39"/>
      <c r="G105" s="39"/>
      <c r="H105" s="39"/>
      <c r="I105" s="55" t="s">
        <v>144</v>
      </c>
      <c r="J105" s="55"/>
      <c r="K105" s="55"/>
      <c r="L105" s="55"/>
      <c r="M105" s="55"/>
      <c r="N105" s="55"/>
      <c r="O105" s="55"/>
      <c r="P105" s="43"/>
      <c r="Q105" s="44"/>
    </row>
    <row r="106" spans="1:17" ht="39.950000000000003" customHeight="1">
      <c r="A106" s="40">
        <v>6</v>
      </c>
      <c r="B106" s="39" t="s">
        <v>140</v>
      </c>
      <c r="C106" s="39"/>
      <c r="D106" s="39"/>
      <c r="E106" s="39"/>
      <c r="F106" s="39"/>
      <c r="G106" s="39"/>
      <c r="H106" s="39"/>
      <c r="I106" s="55" t="s">
        <v>141</v>
      </c>
      <c r="J106" s="55"/>
      <c r="K106" s="55"/>
      <c r="L106" s="55"/>
      <c r="M106" s="55"/>
      <c r="N106" s="55"/>
      <c r="O106" s="55"/>
      <c r="P106" s="41" t="s">
        <v>2</v>
      </c>
      <c r="Q106" s="45" t="str">
        <f t="shared" ref="Q106" si="5">IF(P106="A","10",IF(P106="B","5",IF(P106="C","0",IF(P106="選択してください",""))))</f>
        <v/>
      </c>
    </row>
    <row r="107" spans="1:17" ht="39.950000000000003" customHeight="1">
      <c r="A107" s="40"/>
      <c r="B107" s="39"/>
      <c r="C107" s="39"/>
      <c r="D107" s="39"/>
      <c r="E107" s="39"/>
      <c r="F107" s="39"/>
      <c r="G107" s="39"/>
      <c r="H107" s="39"/>
      <c r="I107" s="55" t="s">
        <v>142</v>
      </c>
      <c r="J107" s="55"/>
      <c r="K107" s="55"/>
      <c r="L107" s="55"/>
      <c r="M107" s="55"/>
      <c r="N107" s="55"/>
      <c r="O107" s="55"/>
      <c r="P107" s="42"/>
      <c r="Q107" s="44"/>
    </row>
    <row r="108" spans="1:17" ht="39.950000000000003" customHeight="1">
      <c r="A108" s="40"/>
      <c r="B108" s="39"/>
      <c r="C108" s="39"/>
      <c r="D108" s="39"/>
      <c r="E108" s="39"/>
      <c r="F108" s="39"/>
      <c r="G108" s="39"/>
      <c r="H108" s="39"/>
      <c r="I108" s="55" t="s">
        <v>143</v>
      </c>
      <c r="J108" s="55"/>
      <c r="K108" s="55"/>
      <c r="L108" s="55"/>
      <c r="M108" s="55"/>
      <c r="N108" s="55"/>
      <c r="O108" s="55"/>
      <c r="P108" s="43"/>
      <c r="Q108" s="44"/>
    </row>
    <row r="109" spans="1:17" ht="39.950000000000003" customHeight="1">
      <c r="A109" s="40">
        <v>7</v>
      </c>
      <c r="B109" s="39" t="s">
        <v>146</v>
      </c>
      <c r="C109" s="39"/>
      <c r="D109" s="39"/>
      <c r="E109" s="39"/>
      <c r="F109" s="39"/>
      <c r="G109" s="39"/>
      <c r="H109" s="39"/>
      <c r="I109" s="55" t="s">
        <v>147</v>
      </c>
      <c r="J109" s="55"/>
      <c r="K109" s="55"/>
      <c r="L109" s="55"/>
      <c r="M109" s="55"/>
      <c r="N109" s="55"/>
      <c r="O109" s="55"/>
      <c r="P109" s="41" t="s">
        <v>2</v>
      </c>
      <c r="Q109" s="45" t="str">
        <f t="shared" ref="Q109" si="6">IF(P109="A","10",IF(P109="B","5",IF(P109="C","0",IF(P109="選択してください",""))))</f>
        <v/>
      </c>
    </row>
    <row r="110" spans="1:17" ht="39.950000000000003" customHeight="1">
      <c r="A110" s="40"/>
      <c r="B110" s="39"/>
      <c r="C110" s="39"/>
      <c r="D110" s="39"/>
      <c r="E110" s="39"/>
      <c r="F110" s="39"/>
      <c r="G110" s="39"/>
      <c r="H110" s="39"/>
      <c r="I110" s="55" t="s">
        <v>148</v>
      </c>
      <c r="J110" s="55"/>
      <c r="K110" s="55"/>
      <c r="L110" s="55"/>
      <c r="M110" s="55"/>
      <c r="N110" s="55"/>
      <c r="O110" s="55"/>
      <c r="P110" s="42"/>
      <c r="Q110" s="44"/>
    </row>
    <row r="111" spans="1:17" ht="39.950000000000003" customHeight="1">
      <c r="A111" s="40"/>
      <c r="B111" s="39"/>
      <c r="C111" s="39"/>
      <c r="D111" s="39"/>
      <c r="E111" s="39"/>
      <c r="F111" s="39"/>
      <c r="G111" s="39"/>
      <c r="H111" s="39"/>
      <c r="I111" s="55" t="s">
        <v>149</v>
      </c>
      <c r="J111" s="55"/>
      <c r="K111" s="55"/>
      <c r="L111" s="55"/>
      <c r="M111" s="55"/>
      <c r="N111" s="55"/>
      <c r="O111" s="55"/>
      <c r="P111" s="43"/>
      <c r="Q111" s="44"/>
    </row>
    <row r="112" spans="1:17" ht="39.950000000000003" customHeight="1">
      <c r="A112" s="40">
        <v>8</v>
      </c>
      <c r="B112" s="39" t="s">
        <v>150</v>
      </c>
      <c r="C112" s="39"/>
      <c r="D112" s="39"/>
      <c r="E112" s="39"/>
      <c r="F112" s="39"/>
      <c r="G112" s="39"/>
      <c r="H112" s="39"/>
      <c r="I112" s="55" t="s">
        <v>19</v>
      </c>
      <c r="J112" s="55"/>
      <c r="K112" s="55"/>
      <c r="L112" s="55"/>
      <c r="M112" s="55"/>
      <c r="N112" s="55"/>
      <c r="O112" s="55"/>
      <c r="P112" s="41" t="s">
        <v>2</v>
      </c>
      <c r="Q112" s="45" t="str">
        <f t="shared" ref="Q112" si="7">IF(P112="A","10",IF(P112="B","5",IF(P112="C","0",IF(P112="選択してください",""))))</f>
        <v/>
      </c>
    </row>
    <row r="113" spans="1:17" ht="39.950000000000003" customHeight="1">
      <c r="A113" s="40"/>
      <c r="B113" s="39"/>
      <c r="C113" s="39"/>
      <c r="D113" s="39"/>
      <c r="E113" s="39"/>
      <c r="F113" s="39"/>
      <c r="G113" s="39"/>
      <c r="H113" s="39"/>
      <c r="I113" s="55" t="s">
        <v>136</v>
      </c>
      <c r="J113" s="55"/>
      <c r="K113" s="55"/>
      <c r="L113" s="55"/>
      <c r="M113" s="55"/>
      <c r="N113" s="55"/>
      <c r="O113" s="55"/>
      <c r="P113" s="42"/>
      <c r="Q113" s="44"/>
    </row>
    <row r="114" spans="1:17" ht="39.950000000000003" customHeight="1">
      <c r="A114" s="40"/>
      <c r="B114" s="39"/>
      <c r="C114" s="39"/>
      <c r="D114" s="39"/>
      <c r="E114" s="39"/>
      <c r="F114" s="39"/>
      <c r="G114" s="39"/>
      <c r="H114" s="39"/>
      <c r="I114" s="55" t="s">
        <v>137</v>
      </c>
      <c r="J114" s="55"/>
      <c r="K114" s="55"/>
      <c r="L114" s="55"/>
      <c r="M114" s="55"/>
      <c r="N114" s="55"/>
      <c r="O114" s="55"/>
      <c r="P114" s="43"/>
      <c r="Q114" s="44"/>
    </row>
    <row r="115" spans="1:17" ht="39.950000000000003" customHeight="1">
      <c r="A115" s="40">
        <v>9</v>
      </c>
      <c r="B115" s="39" t="s">
        <v>151</v>
      </c>
      <c r="C115" s="39"/>
      <c r="D115" s="39"/>
      <c r="E115" s="39"/>
      <c r="F115" s="39"/>
      <c r="G115" s="39"/>
      <c r="H115" s="39"/>
      <c r="I115" s="55" t="s">
        <v>24</v>
      </c>
      <c r="J115" s="55"/>
      <c r="K115" s="55"/>
      <c r="L115" s="55"/>
      <c r="M115" s="55"/>
      <c r="N115" s="55"/>
      <c r="O115" s="55"/>
      <c r="P115" s="41" t="s">
        <v>2</v>
      </c>
      <c r="Q115" s="45" t="str">
        <f t="shared" ref="Q115" si="8">IF(P115="A","10",IF(P115="B","5",IF(P115="C","0",IF(P115="選択してください",""))))</f>
        <v/>
      </c>
    </row>
    <row r="116" spans="1:17" ht="39.950000000000003" customHeight="1">
      <c r="A116" s="40"/>
      <c r="B116" s="39"/>
      <c r="C116" s="39"/>
      <c r="D116" s="39"/>
      <c r="E116" s="39"/>
      <c r="F116" s="39"/>
      <c r="G116" s="39"/>
      <c r="H116" s="39"/>
      <c r="I116" s="55" t="s">
        <v>26</v>
      </c>
      <c r="J116" s="55"/>
      <c r="K116" s="55"/>
      <c r="L116" s="55"/>
      <c r="M116" s="55"/>
      <c r="N116" s="55"/>
      <c r="O116" s="55"/>
      <c r="P116" s="42"/>
      <c r="Q116" s="44"/>
    </row>
    <row r="117" spans="1:17" ht="39.950000000000003" customHeight="1">
      <c r="A117" s="40"/>
      <c r="B117" s="39"/>
      <c r="C117" s="39"/>
      <c r="D117" s="39"/>
      <c r="E117" s="39"/>
      <c r="F117" s="39"/>
      <c r="G117" s="39"/>
      <c r="H117" s="39"/>
      <c r="I117" s="55" t="s">
        <v>25</v>
      </c>
      <c r="J117" s="55"/>
      <c r="K117" s="55"/>
      <c r="L117" s="55"/>
      <c r="M117" s="55"/>
      <c r="N117" s="55"/>
      <c r="O117" s="55"/>
      <c r="P117" s="43"/>
      <c r="Q117" s="44"/>
    </row>
    <row r="118" spans="1:17" ht="39.950000000000003" customHeight="1">
      <c r="A118" s="40">
        <v>10</v>
      </c>
      <c r="B118" s="39" t="s">
        <v>152</v>
      </c>
      <c r="C118" s="39"/>
      <c r="D118" s="39"/>
      <c r="E118" s="39"/>
      <c r="F118" s="39"/>
      <c r="G118" s="39"/>
      <c r="H118" s="39"/>
      <c r="I118" s="55" t="s">
        <v>153</v>
      </c>
      <c r="J118" s="55"/>
      <c r="K118" s="55"/>
      <c r="L118" s="55"/>
      <c r="M118" s="55"/>
      <c r="N118" s="55"/>
      <c r="O118" s="55"/>
      <c r="P118" s="41" t="s">
        <v>2</v>
      </c>
      <c r="Q118" s="45" t="str">
        <f t="shared" ref="Q118" si="9">IF(P118="A","10",IF(P118="B","5",IF(P118="C","0",IF(P118="選択してください",""))))</f>
        <v/>
      </c>
    </row>
    <row r="119" spans="1:17" ht="39.950000000000003" customHeight="1">
      <c r="A119" s="40"/>
      <c r="B119" s="39"/>
      <c r="C119" s="39"/>
      <c r="D119" s="39"/>
      <c r="E119" s="39"/>
      <c r="F119" s="39"/>
      <c r="G119" s="39"/>
      <c r="H119" s="39"/>
      <c r="I119" s="55" t="s">
        <v>154</v>
      </c>
      <c r="J119" s="55"/>
      <c r="K119" s="55"/>
      <c r="L119" s="55"/>
      <c r="M119" s="55"/>
      <c r="N119" s="55"/>
      <c r="O119" s="55"/>
      <c r="P119" s="42"/>
      <c r="Q119" s="44"/>
    </row>
    <row r="120" spans="1:17" ht="39.950000000000003" customHeight="1" thickBot="1">
      <c r="A120" s="40"/>
      <c r="B120" s="39"/>
      <c r="C120" s="39"/>
      <c r="D120" s="39"/>
      <c r="E120" s="39"/>
      <c r="F120" s="39"/>
      <c r="G120" s="39"/>
      <c r="H120" s="39"/>
      <c r="I120" s="55" t="s">
        <v>155</v>
      </c>
      <c r="J120" s="55"/>
      <c r="K120" s="55"/>
      <c r="L120" s="55"/>
      <c r="M120" s="55"/>
      <c r="N120" s="55"/>
      <c r="O120" s="55"/>
      <c r="P120" s="43"/>
      <c r="Q120" s="44"/>
    </row>
    <row r="121" spans="1:17" ht="39.950000000000003" customHeight="1" thickBot="1">
      <c r="A121" s="10"/>
      <c r="B121" s="10"/>
      <c r="C121" s="10"/>
      <c r="D121" s="10"/>
      <c r="E121" s="10"/>
      <c r="F121" s="10"/>
      <c r="G121" s="10"/>
      <c r="H121" s="10"/>
      <c r="I121" s="10"/>
      <c r="J121" s="10"/>
      <c r="K121" s="10"/>
      <c r="L121" s="10"/>
      <c r="M121" s="10"/>
      <c r="N121" s="10"/>
      <c r="O121" s="10"/>
      <c r="P121" s="27" t="s">
        <v>0</v>
      </c>
      <c r="Q121" s="11" t="str">
        <f>IFERROR(Q91+Q94+Q97+Q100+Q103+Q106+Q109+Q112+Q115+Q118,"計測中")</f>
        <v>計測中</v>
      </c>
    </row>
    <row r="122" spans="1:17" ht="30" customHeight="1">
      <c r="A122" s="10"/>
      <c r="B122" s="10"/>
      <c r="C122" s="10"/>
      <c r="D122" s="10"/>
      <c r="E122" s="10"/>
      <c r="F122" s="10"/>
      <c r="G122" s="10"/>
      <c r="H122" s="10"/>
      <c r="I122" s="10"/>
      <c r="J122" s="10"/>
      <c r="K122" s="10"/>
      <c r="L122" s="10"/>
      <c r="M122" s="10"/>
      <c r="N122" s="10"/>
      <c r="O122" s="10"/>
      <c r="P122" s="3"/>
      <c r="Q122" s="9"/>
    </row>
    <row r="123" spans="1:17" s="28" customFormat="1" ht="50.1" customHeight="1">
      <c r="A123" s="46" t="s">
        <v>231</v>
      </c>
      <c r="B123" s="46"/>
      <c r="C123" s="46"/>
      <c r="D123" s="46"/>
      <c r="E123" s="46"/>
      <c r="F123" s="46"/>
      <c r="G123" s="46"/>
      <c r="H123" s="46"/>
      <c r="I123" s="46"/>
      <c r="J123" s="46"/>
      <c r="K123" s="46"/>
      <c r="L123" s="46"/>
      <c r="M123" s="46"/>
      <c r="N123" s="46"/>
      <c r="O123" s="46"/>
      <c r="P123" s="46"/>
      <c r="Q123" s="29"/>
    </row>
    <row r="124" spans="1:17" ht="39.950000000000003" customHeight="1">
      <c r="A124" s="40">
        <v>1</v>
      </c>
      <c r="B124" s="39" t="s">
        <v>157</v>
      </c>
      <c r="C124" s="39"/>
      <c r="D124" s="39"/>
      <c r="E124" s="39"/>
      <c r="F124" s="39"/>
      <c r="G124" s="39"/>
      <c r="H124" s="39"/>
      <c r="I124" s="55" t="s">
        <v>80</v>
      </c>
      <c r="J124" s="55"/>
      <c r="K124" s="55"/>
      <c r="L124" s="55"/>
      <c r="M124" s="55"/>
      <c r="N124" s="55"/>
      <c r="O124" s="55"/>
      <c r="P124" s="41" t="s">
        <v>2</v>
      </c>
      <c r="Q124" s="44" t="str">
        <f t="shared" ref="Q124" si="10">IF(P124="A","10",IF(P124="B","5",IF(P124="C","0",IF(P124="選択してください",""))))</f>
        <v/>
      </c>
    </row>
    <row r="125" spans="1:17" ht="39.950000000000003" customHeight="1">
      <c r="A125" s="40"/>
      <c r="B125" s="39"/>
      <c r="C125" s="39"/>
      <c r="D125" s="39"/>
      <c r="E125" s="39"/>
      <c r="F125" s="39"/>
      <c r="G125" s="39"/>
      <c r="H125" s="39"/>
      <c r="I125" s="55" t="s">
        <v>156</v>
      </c>
      <c r="J125" s="55"/>
      <c r="K125" s="55"/>
      <c r="L125" s="55"/>
      <c r="M125" s="55"/>
      <c r="N125" s="55"/>
      <c r="O125" s="55"/>
      <c r="P125" s="42"/>
      <c r="Q125" s="44"/>
    </row>
    <row r="126" spans="1:17" ht="39.950000000000003" customHeight="1">
      <c r="A126" s="40"/>
      <c r="B126" s="39"/>
      <c r="C126" s="39"/>
      <c r="D126" s="39"/>
      <c r="E126" s="39"/>
      <c r="F126" s="39"/>
      <c r="G126" s="39"/>
      <c r="H126" s="39"/>
      <c r="I126" s="55" t="s">
        <v>129</v>
      </c>
      <c r="J126" s="55"/>
      <c r="K126" s="55"/>
      <c r="L126" s="55"/>
      <c r="M126" s="55"/>
      <c r="N126" s="55"/>
      <c r="O126" s="55"/>
      <c r="P126" s="43"/>
      <c r="Q126" s="44"/>
    </row>
    <row r="127" spans="1:17" ht="39.950000000000003" customHeight="1">
      <c r="A127" s="40">
        <v>2</v>
      </c>
      <c r="B127" s="39" t="s">
        <v>158</v>
      </c>
      <c r="C127" s="39"/>
      <c r="D127" s="39"/>
      <c r="E127" s="39"/>
      <c r="F127" s="39"/>
      <c r="G127" s="39"/>
      <c r="H127" s="39"/>
      <c r="I127" s="55" t="s">
        <v>159</v>
      </c>
      <c r="J127" s="55"/>
      <c r="K127" s="55"/>
      <c r="L127" s="55"/>
      <c r="M127" s="55"/>
      <c r="N127" s="55"/>
      <c r="O127" s="55"/>
      <c r="P127" s="41" t="s">
        <v>2</v>
      </c>
      <c r="Q127" s="45" t="str">
        <f>IF(P127="A","15",IF(P127="B","10",IF(P127="C","0",IF(P127="選択してください",""))))</f>
        <v/>
      </c>
    </row>
    <row r="128" spans="1:17" ht="39.950000000000003" customHeight="1">
      <c r="A128" s="40"/>
      <c r="B128" s="39"/>
      <c r="C128" s="39"/>
      <c r="D128" s="39"/>
      <c r="E128" s="39"/>
      <c r="F128" s="39"/>
      <c r="G128" s="39"/>
      <c r="H128" s="39"/>
      <c r="I128" s="55" t="s">
        <v>160</v>
      </c>
      <c r="J128" s="55"/>
      <c r="K128" s="55"/>
      <c r="L128" s="55"/>
      <c r="M128" s="55"/>
      <c r="N128" s="55"/>
      <c r="O128" s="55"/>
      <c r="P128" s="42"/>
      <c r="Q128" s="44"/>
    </row>
    <row r="129" spans="1:17" ht="39.950000000000003" customHeight="1">
      <c r="A129" s="40"/>
      <c r="B129" s="39"/>
      <c r="C129" s="39"/>
      <c r="D129" s="39"/>
      <c r="E129" s="39"/>
      <c r="F129" s="39"/>
      <c r="G129" s="39"/>
      <c r="H129" s="39"/>
      <c r="I129" s="55" t="s">
        <v>161</v>
      </c>
      <c r="J129" s="55"/>
      <c r="K129" s="55"/>
      <c r="L129" s="55"/>
      <c r="M129" s="55"/>
      <c r="N129" s="55"/>
      <c r="O129" s="55"/>
      <c r="P129" s="43"/>
      <c r="Q129" s="44"/>
    </row>
    <row r="130" spans="1:17" ht="39.950000000000003" customHeight="1">
      <c r="A130" s="40">
        <v>3</v>
      </c>
      <c r="B130" s="39" t="s">
        <v>162</v>
      </c>
      <c r="C130" s="39"/>
      <c r="D130" s="39"/>
      <c r="E130" s="39"/>
      <c r="F130" s="39"/>
      <c r="G130" s="39"/>
      <c r="H130" s="39"/>
      <c r="I130" s="55" t="s">
        <v>77</v>
      </c>
      <c r="J130" s="55"/>
      <c r="K130" s="55"/>
      <c r="L130" s="55"/>
      <c r="M130" s="55"/>
      <c r="N130" s="55"/>
      <c r="O130" s="55"/>
      <c r="P130" s="41" t="s">
        <v>2</v>
      </c>
      <c r="Q130" s="45" t="str">
        <f t="shared" ref="Q130" si="11">IF(P130="A","10",IF(P130="B","5",IF(P130="C","0",IF(P130="選択してください",""))))</f>
        <v/>
      </c>
    </row>
    <row r="131" spans="1:17" ht="39.950000000000003" customHeight="1">
      <c r="A131" s="40"/>
      <c r="B131" s="39"/>
      <c r="C131" s="39"/>
      <c r="D131" s="39"/>
      <c r="E131" s="39"/>
      <c r="F131" s="39"/>
      <c r="G131" s="39"/>
      <c r="H131" s="39"/>
      <c r="I131" s="55" t="s">
        <v>163</v>
      </c>
      <c r="J131" s="55"/>
      <c r="K131" s="55"/>
      <c r="L131" s="55"/>
      <c r="M131" s="55"/>
      <c r="N131" s="55"/>
      <c r="O131" s="55"/>
      <c r="P131" s="42"/>
      <c r="Q131" s="44"/>
    </row>
    <row r="132" spans="1:17" ht="39.950000000000003" customHeight="1">
      <c r="A132" s="40"/>
      <c r="B132" s="39"/>
      <c r="C132" s="39"/>
      <c r="D132" s="39"/>
      <c r="E132" s="39"/>
      <c r="F132" s="39"/>
      <c r="G132" s="39"/>
      <c r="H132" s="39"/>
      <c r="I132" s="55" t="s">
        <v>164</v>
      </c>
      <c r="J132" s="55"/>
      <c r="K132" s="55"/>
      <c r="L132" s="55"/>
      <c r="M132" s="55"/>
      <c r="N132" s="55"/>
      <c r="O132" s="55"/>
      <c r="P132" s="43"/>
      <c r="Q132" s="44"/>
    </row>
    <row r="133" spans="1:17" ht="39.950000000000003" customHeight="1">
      <c r="A133" s="40">
        <v>4</v>
      </c>
      <c r="B133" s="39" t="s">
        <v>165</v>
      </c>
      <c r="C133" s="39"/>
      <c r="D133" s="39"/>
      <c r="E133" s="39"/>
      <c r="F133" s="39"/>
      <c r="G133" s="39"/>
      <c r="H133" s="39"/>
      <c r="I133" s="55" t="s">
        <v>27</v>
      </c>
      <c r="J133" s="55"/>
      <c r="K133" s="55"/>
      <c r="L133" s="55"/>
      <c r="M133" s="55"/>
      <c r="N133" s="55"/>
      <c r="O133" s="55"/>
      <c r="P133" s="41" t="s">
        <v>2</v>
      </c>
      <c r="Q133" s="45" t="str">
        <f t="shared" ref="Q133" si="12">IF(P133="A","10",IF(P133="B","5",IF(P133="C","0",IF(P133="選択してください",""))))</f>
        <v/>
      </c>
    </row>
    <row r="134" spans="1:17" ht="39.950000000000003" customHeight="1">
      <c r="A134" s="40"/>
      <c r="B134" s="39"/>
      <c r="C134" s="39"/>
      <c r="D134" s="39"/>
      <c r="E134" s="39"/>
      <c r="F134" s="39"/>
      <c r="G134" s="39"/>
      <c r="H134" s="39"/>
      <c r="I134" s="55" t="s">
        <v>28</v>
      </c>
      <c r="J134" s="55"/>
      <c r="K134" s="55"/>
      <c r="L134" s="55"/>
      <c r="M134" s="55"/>
      <c r="N134" s="55"/>
      <c r="O134" s="55"/>
      <c r="P134" s="42"/>
      <c r="Q134" s="44"/>
    </row>
    <row r="135" spans="1:17" ht="39.950000000000003" customHeight="1">
      <c r="A135" s="40"/>
      <c r="B135" s="39"/>
      <c r="C135" s="39"/>
      <c r="D135" s="39"/>
      <c r="E135" s="39"/>
      <c r="F135" s="39"/>
      <c r="G135" s="39"/>
      <c r="H135" s="39"/>
      <c r="I135" s="55" t="s">
        <v>29</v>
      </c>
      <c r="J135" s="55"/>
      <c r="K135" s="55"/>
      <c r="L135" s="55"/>
      <c r="M135" s="55"/>
      <c r="N135" s="55"/>
      <c r="O135" s="55"/>
      <c r="P135" s="43"/>
      <c r="Q135" s="44"/>
    </row>
    <row r="136" spans="1:17" ht="39.950000000000003" customHeight="1">
      <c r="A136" s="40">
        <v>5</v>
      </c>
      <c r="B136" s="39" t="s">
        <v>78</v>
      </c>
      <c r="C136" s="39"/>
      <c r="D136" s="39"/>
      <c r="E136" s="39"/>
      <c r="F136" s="39"/>
      <c r="G136" s="39"/>
      <c r="H136" s="39"/>
      <c r="I136" s="55" t="s">
        <v>167</v>
      </c>
      <c r="J136" s="55"/>
      <c r="K136" s="55"/>
      <c r="L136" s="55"/>
      <c r="M136" s="55"/>
      <c r="N136" s="55"/>
      <c r="O136" s="55"/>
      <c r="P136" s="41" t="s">
        <v>2</v>
      </c>
      <c r="Q136" s="45" t="str">
        <f>IF(P136="A","15",IF(P136="B","10",IF(P136="C","0",IF(P136="選択してください",""))))</f>
        <v/>
      </c>
    </row>
    <row r="137" spans="1:17" ht="39.950000000000003" customHeight="1">
      <c r="A137" s="40"/>
      <c r="B137" s="39"/>
      <c r="C137" s="39"/>
      <c r="D137" s="39"/>
      <c r="E137" s="39"/>
      <c r="F137" s="39"/>
      <c r="G137" s="39"/>
      <c r="H137" s="39"/>
      <c r="I137" s="55" t="s">
        <v>166</v>
      </c>
      <c r="J137" s="55"/>
      <c r="K137" s="55"/>
      <c r="L137" s="55"/>
      <c r="M137" s="55"/>
      <c r="N137" s="55"/>
      <c r="O137" s="55"/>
      <c r="P137" s="42"/>
      <c r="Q137" s="44"/>
    </row>
    <row r="138" spans="1:17" ht="39.950000000000003" customHeight="1">
      <c r="A138" s="40"/>
      <c r="B138" s="39"/>
      <c r="C138" s="39"/>
      <c r="D138" s="39"/>
      <c r="E138" s="39"/>
      <c r="F138" s="39"/>
      <c r="G138" s="39"/>
      <c r="H138" s="39"/>
      <c r="I138" s="55" t="s">
        <v>143</v>
      </c>
      <c r="J138" s="55"/>
      <c r="K138" s="55"/>
      <c r="L138" s="55"/>
      <c r="M138" s="55"/>
      <c r="N138" s="55"/>
      <c r="O138" s="55"/>
      <c r="P138" s="43"/>
      <c r="Q138" s="44"/>
    </row>
    <row r="139" spans="1:17" ht="39.950000000000003" customHeight="1">
      <c r="A139" s="40">
        <v>6</v>
      </c>
      <c r="B139" s="39" t="s">
        <v>168</v>
      </c>
      <c r="C139" s="39"/>
      <c r="D139" s="39"/>
      <c r="E139" s="39"/>
      <c r="F139" s="39"/>
      <c r="G139" s="39"/>
      <c r="H139" s="39"/>
      <c r="I139" s="55" t="s">
        <v>228</v>
      </c>
      <c r="J139" s="55"/>
      <c r="K139" s="55"/>
      <c r="L139" s="55"/>
      <c r="M139" s="55"/>
      <c r="N139" s="55"/>
      <c r="O139" s="55"/>
      <c r="P139" s="41" t="s">
        <v>2</v>
      </c>
      <c r="Q139" s="45" t="str">
        <f t="shared" ref="Q139" si="13">IF(P139="A","10",IF(P139="B","5",IF(P139="C","0",IF(P139="選択してください",""))))</f>
        <v/>
      </c>
    </row>
    <row r="140" spans="1:17" ht="39.950000000000003" customHeight="1">
      <c r="A140" s="40"/>
      <c r="B140" s="39"/>
      <c r="C140" s="39"/>
      <c r="D140" s="39"/>
      <c r="E140" s="39"/>
      <c r="F140" s="39"/>
      <c r="G140" s="39"/>
      <c r="H140" s="39"/>
      <c r="I140" s="55" t="s">
        <v>229</v>
      </c>
      <c r="J140" s="55"/>
      <c r="K140" s="55"/>
      <c r="L140" s="55"/>
      <c r="M140" s="55"/>
      <c r="N140" s="55"/>
      <c r="O140" s="55"/>
      <c r="P140" s="42"/>
      <c r="Q140" s="44"/>
    </row>
    <row r="141" spans="1:17" ht="39.950000000000003" customHeight="1">
      <c r="A141" s="40"/>
      <c r="B141" s="39"/>
      <c r="C141" s="39"/>
      <c r="D141" s="39"/>
      <c r="E141" s="39"/>
      <c r="F141" s="39"/>
      <c r="G141" s="39"/>
      <c r="H141" s="39"/>
      <c r="I141" s="55" t="s">
        <v>230</v>
      </c>
      <c r="J141" s="55"/>
      <c r="K141" s="55"/>
      <c r="L141" s="55"/>
      <c r="M141" s="55"/>
      <c r="N141" s="55"/>
      <c r="O141" s="55"/>
      <c r="P141" s="43"/>
      <c r="Q141" s="44"/>
    </row>
    <row r="142" spans="1:17" ht="39.950000000000003" customHeight="1">
      <c r="A142" s="40">
        <v>7</v>
      </c>
      <c r="B142" s="39" t="s">
        <v>169</v>
      </c>
      <c r="C142" s="39"/>
      <c r="D142" s="39"/>
      <c r="E142" s="39"/>
      <c r="F142" s="39"/>
      <c r="G142" s="39"/>
      <c r="H142" s="39"/>
      <c r="I142" s="55" t="s">
        <v>30</v>
      </c>
      <c r="J142" s="55"/>
      <c r="K142" s="55"/>
      <c r="L142" s="55"/>
      <c r="M142" s="55"/>
      <c r="N142" s="55"/>
      <c r="O142" s="55"/>
      <c r="P142" s="41" t="s">
        <v>2</v>
      </c>
      <c r="Q142" s="45" t="str">
        <f t="shared" ref="Q142" si="14">IF(P142="A","10",IF(P142="B","5",IF(P142="C","0",IF(P142="選択してください",""))))</f>
        <v/>
      </c>
    </row>
    <row r="143" spans="1:17" ht="39.950000000000003" customHeight="1">
      <c r="A143" s="40"/>
      <c r="B143" s="39"/>
      <c r="C143" s="39"/>
      <c r="D143" s="39"/>
      <c r="E143" s="39"/>
      <c r="F143" s="39"/>
      <c r="G143" s="39"/>
      <c r="H143" s="39"/>
      <c r="I143" s="55" t="s">
        <v>31</v>
      </c>
      <c r="J143" s="55"/>
      <c r="K143" s="55"/>
      <c r="L143" s="55"/>
      <c r="M143" s="55"/>
      <c r="N143" s="55"/>
      <c r="O143" s="55"/>
      <c r="P143" s="42"/>
      <c r="Q143" s="44"/>
    </row>
    <row r="144" spans="1:17" ht="39.950000000000003" customHeight="1">
      <c r="A144" s="40"/>
      <c r="B144" s="39"/>
      <c r="C144" s="39"/>
      <c r="D144" s="39"/>
      <c r="E144" s="39"/>
      <c r="F144" s="39"/>
      <c r="G144" s="39"/>
      <c r="H144" s="39"/>
      <c r="I144" s="55" t="s">
        <v>32</v>
      </c>
      <c r="J144" s="55"/>
      <c r="K144" s="55"/>
      <c r="L144" s="55"/>
      <c r="M144" s="55"/>
      <c r="N144" s="55"/>
      <c r="O144" s="55"/>
      <c r="P144" s="43"/>
      <c r="Q144" s="44"/>
    </row>
    <row r="145" spans="1:17" ht="39.950000000000003" customHeight="1">
      <c r="A145" s="40">
        <v>8</v>
      </c>
      <c r="B145" s="39" t="s">
        <v>170</v>
      </c>
      <c r="C145" s="39"/>
      <c r="D145" s="39"/>
      <c r="E145" s="39"/>
      <c r="F145" s="39"/>
      <c r="G145" s="39"/>
      <c r="H145" s="39"/>
      <c r="I145" s="55" t="s">
        <v>171</v>
      </c>
      <c r="J145" s="55"/>
      <c r="K145" s="55"/>
      <c r="L145" s="55"/>
      <c r="M145" s="55"/>
      <c r="N145" s="55"/>
      <c r="O145" s="55"/>
      <c r="P145" s="41" t="s">
        <v>2</v>
      </c>
      <c r="Q145" s="45" t="str">
        <f t="shared" ref="Q145" si="15">IF(P145="A","10",IF(P145="B","5",IF(P145="C","0",IF(P145="選択してください",""))))</f>
        <v/>
      </c>
    </row>
    <row r="146" spans="1:17" ht="39.950000000000003" customHeight="1">
      <c r="A146" s="40"/>
      <c r="B146" s="39"/>
      <c r="C146" s="39"/>
      <c r="D146" s="39"/>
      <c r="E146" s="39"/>
      <c r="F146" s="39"/>
      <c r="G146" s="39"/>
      <c r="H146" s="39"/>
      <c r="I146" s="55" t="s">
        <v>172</v>
      </c>
      <c r="J146" s="55"/>
      <c r="K146" s="55"/>
      <c r="L146" s="55"/>
      <c r="M146" s="55"/>
      <c r="N146" s="55"/>
      <c r="O146" s="55"/>
      <c r="P146" s="42"/>
      <c r="Q146" s="44"/>
    </row>
    <row r="147" spans="1:17" ht="39.950000000000003" customHeight="1">
      <c r="A147" s="40"/>
      <c r="B147" s="39"/>
      <c r="C147" s="39"/>
      <c r="D147" s="39"/>
      <c r="E147" s="39"/>
      <c r="F147" s="39"/>
      <c r="G147" s="39"/>
      <c r="H147" s="39"/>
      <c r="I147" s="55" t="s">
        <v>173</v>
      </c>
      <c r="J147" s="55"/>
      <c r="K147" s="55"/>
      <c r="L147" s="55"/>
      <c r="M147" s="55"/>
      <c r="N147" s="55"/>
      <c r="O147" s="55"/>
      <c r="P147" s="43"/>
      <c r="Q147" s="44"/>
    </row>
    <row r="148" spans="1:17" ht="39.950000000000003" customHeight="1">
      <c r="A148" s="40">
        <v>9</v>
      </c>
      <c r="B148" s="39" t="s">
        <v>174</v>
      </c>
      <c r="C148" s="39"/>
      <c r="D148" s="39"/>
      <c r="E148" s="39"/>
      <c r="F148" s="39"/>
      <c r="G148" s="39"/>
      <c r="H148" s="39"/>
      <c r="I148" s="55" t="s">
        <v>175</v>
      </c>
      <c r="J148" s="55"/>
      <c r="K148" s="55"/>
      <c r="L148" s="55"/>
      <c r="M148" s="55"/>
      <c r="N148" s="55"/>
      <c r="O148" s="55"/>
      <c r="P148" s="41" t="s">
        <v>2</v>
      </c>
      <c r="Q148" s="45" t="str">
        <f>IF(P148="A","10",IF(P148="B","0",IF(P148="選択してください","")))</f>
        <v/>
      </c>
    </row>
    <row r="149" spans="1:17" ht="39.950000000000003" customHeight="1" thickBot="1">
      <c r="A149" s="40"/>
      <c r="B149" s="39"/>
      <c r="C149" s="39"/>
      <c r="D149" s="39"/>
      <c r="E149" s="39"/>
      <c r="F149" s="39"/>
      <c r="G149" s="39"/>
      <c r="H149" s="39"/>
      <c r="I149" s="55" t="s">
        <v>176</v>
      </c>
      <c r="J149" s="55"/>
      <c r="K149" s="55"/>
      <c r="L149" s="55"/>
      <c r="M149" s="55"/>
      <c r="N149" s="55"/>
      <c r="O149" s="55"/>
      <c r="P149" s="43"/>
      <c r="Q149" s="44"/>
    </row>
    <row r="150" spans="1:17" ht="39.950000000000003" customHeight="1" thickBot="1">
      <c r="A150" s="10"/>
      <c r="B150" s="10"/>
      <c r="C150" s="10"/>
      <c r="D150" s="10"/>
      <c r="E150" s="10"/>
      <c r="F150" s="10"/>
      <c r="G150" s="10"/>
      <c r="H150" s="10"/>
      <c r="I150" s="10"/>
      <c r="J150" s="10"/>
      <c r="K150" s="10"/>
      <c r="L150" s="10"/>
      <c r="M150" s="10"/>
      <c r="N150" s="10"/>
      <c r="O150" s="10"/>
      <c r="P150" s="27" t="s">
        <v>0</v>
      </c>
      <c r="Q150" s="11" t="str">
        <f>IFERROR(Q124+Q127+Q130+Q133+Q136+Q139+Q142+Q145+Q148,"計測中")</f>
        <v>計測中</v>
      </c>
    </row>
    <row r="151" spans="1:17" ht="30" customHeight="1">
      <c r="A151" s="10"/>
      <c r="B151" s="10"/>
      <c r="C151" s="10"/>
      <c r="D151" s="10"/>
      <c r="E151" s="10"/>
      <c r="F151" s="10"/>
      <c r="G151" s="10"/>
      <c r="H151" s="10"/>
      <c r="I151" s="10"/>
      <c r="J151" s="10"/>
      <c r="K151" s="10"/>
      <c r="L151" s="10"/>
      <c r="M151" s="10"/>
      <c r="N151" s="10"/>
      <c r="O151" s="10"/>
      <c r="P151" s="3"/>
      <c r="Q151" s="9"/>
    </row>
    <row r="152" spans="1:17" s="28" customFormat="1" ht="50.1" customHeight="1">
      <c r="A152" s="46" t="s">
        <v>177</v>
      </c>
      <c r="B152" s="46"/>
      <c r="C152" s="46"/>
      <c r="D152" s="46"/>
      <c r="E152" s="46"/>
      <c r="F152" s="46"/>
      <c r="G152" s="46"/>
      <c r="H152" s="46"/>
      <c r="I152" s="46"/>
      <c r="J152" s="46"/>
      <c r="K152" s="46"/>
      <c r="L152" s="46"/>
      <c r="M152" s="46"/>
      <c r="N152" s="46"/>
      <c r="O152" s="46"/>
      <c r="P152" s="46"/>
      <c r="Q152" s="29"/>
    </row>
    <row r="153" spans="1:17" ht="39.950000000000003" customHeight="1">
      <c r="A153" s="40">
        <v>1</v>
      </c>
      <c r="B153" s="39" t="s">
        <v>179</v>
      </c>
      <c r="C153" s="39"/>
      <c r="D153" s="39"/>
      <c r="E153" s="39"/>
      <c r="F153" s="39"/>
      <c r="G153" s="39"/>
      <c r="H153" s="39"/>
      <c r="I153" s="55" t="s">
        <v>80</v>
      </c>
      <c r="J153" s="55"/>
      <c r="K153" s="55"/>
      <c r="L153" s="55"/>
      <c r="M153" s="55"/>
      <c r="N153" s="55"/>
      <c r="O153" s="55"/>
      <c r="P153" s="41" t="s">
        <v>2</v>
      </c>
      <c r="Q153" s="44" t="str">
        <f t="shared" ref="Q153" si="16">IF(P153="A","10",IF(P153="B","5",IF(P153="C","0",IF(P153="選択してください",""))))</f>
        <v/>
      </c>
    </row>
    <row r="154" spans="1:17" ht="39.950000000000003" customHeight="1">
      <c r="A154" s="40"/>
      <c r="B154" s="39"/>
      <c r="C154" s="39"/>
      <c r="D154" s="39"/>
      <c r="E154" s="39"/>
      <c r="F154" s="39"/>
      <c r="G154" s="39"/>
      <c r="H154" s="39"/>
      <c r="I154" s="55" t="s">
        <v>178</v>
      </c>
      <c r="J154" s="55"/>
      <c r="K154" s="55"/>
      <c r="L154" s="55"/>
      <c r="M154" s="55"/>
      <c r="N154" s="55"/>
      <c r="O154" s="55"/>
      <c r="P154" s="42"/>
      <c r="Q154" s="44"/>
    </row>
    <row r="155" spans="1:17" ht="39.950000000000003" customHeight="1">
      <c r="A155" s="40"/>
      <c r="B155" s="39"/>
      <c r="C155" s="39"/>
      <c r="D155" s="39"/>
      <c r="E155" s="39"/>
      <c r="F155" s="39"/>
      <c r="G155" s="39"/>
      <c r="H155" s="39"/>
      <c r="I155" s="55" t="s">
        <v>129</v>
      </c>
      <c r="J155" s="55"/>
      <c r="K155" s="55"/>
      <c r="L155" s="55"/>
      <c r="M155" s="55"/>
      <c r="N155" s="55"/>
      <c r="O155" s="55"/>
      <c r="P155" s="43"/>
      <c r="Q155" s="44"/>
    </row>
    <row r="156" spans="1:17" ht="39.950000000000003" customHeight="1">
      <c r="A156" s="40">
        <v>2</v>
      </c>
      <c r="B156" s="39" t="s">
        <v>180</v>
      </c>
      <c r="C156" s="39"/>
      <c r="D156" s="39"/>
      <c r="E156" s="39"/>
      <c r="F156" s="39"/>
      <c r="G156" s="39"/>
      <c r="H156" s="39"/>
      <c r="I156" s="55" t="s">
        <v>24</v>
      </c>
      <c r="J156" s="55"/>
      <c r="K156" s="55"/>
      <c r="L156" s="55"/>
      <c r="M156" s="55"/>
      <c r="N156" s="55"/>
      <c r="O156" s="55"/>
      <c r="P156" s="41" t="s">
        <v>2</v>
      </c>
      <c r="Q156" s="45" t="str">
        <f>IF(P156="A","10",IF(P156="B","0",IF(P156="選択してください","")))</f>
        <v/>
      </c>
    </row>
    <row r="157" spans="1:17" ht="39.950000000000003" customHeight="1">
      <c r="A157" s="40"/>
      <c r="B157" s="39"/>
      <c r="C157" s="39"/>
      <c r="D157" s="39"/>
      <c r="E157" s="39"/>
      <c r="F157" s="39"/>
      <c r="G157" s="39"/>
      <c r="H157" s="39"/>
      <c r="I157" s="55" t="s">
        <v>181</v>
      </c>
      <c r="J157" s="55"/>
      <c r="K157" s="55"/>
      <c r="L157" s="55"/>
      <c r="M157" s="55"/>
      <c r="N157" s="55"/>
      <c r="O157" s="55"/>
      <c r="P157" s="42"/>
      <c r="Q157" s="44"/>
    </row>
    <row r="158" spans="1:17" ht="39.950000000000003" customHeight="1">
      <c r="A158" s="40">
        <v>3</v>
      </c>
      <c r="B158" s="39" t="s">
        <v>182</v>
      </c>
      <c r="C158" s="39"/>
      <c r="D158" s="39"/>
      <c r="E158" s="39"/>
      <c r="F158" s="39"/>
      <c r="G158" s="39"/>
      <c r="H158" s="39"/>
      <c r="I158" s="55" t="s">
        <v>183</v>
      </c>
      <c r="J158" s="55"/>
      <c r="K158" s="55"/>
      <c r="L158" s="55"/>
      <c r="M158" s="55"/>
      <c r="N158" s="55"/>
      <c r="O158" s="55"/>
      <c r="P158" s="41" t="s">
        <v>2</v>
      </c>
      <c r="Q158" s="45" t="str">
        <f t="shared" ref="Q158" si="17">IF(P158="A","10",IF(P158="B","5",IF(P158="C","0",IF(P158="選択してください",""))))</f>
        <v/>
      </c>
    </row>
    <row r="159" spans="1:17" ht="39.950000000000003" customHeight="1">
      <c r="A159" s="40"/>
      <c r="B159" s="39"/>
      <c r="C159" s="39"/>
      <c r="D159" s="39"/>
      <c r="E159" s="39"/>
      <c r="F159" s="39"/>
      <c r="G159" s="39"/>
      <c r="H159" s="39"/>
      <c r="I159" s="55" t="s">
        <v>184</v>
      </c>
      <c r="J159" s="55"/>
      <c r="K159" s="55"/>
      <c r="L159" s="55"/>
      <c r="M159" s="55"/>
      <c r="N159" s="55"/>
      <c r="O159" s="55"/>
      <c r="P159" s="42"/>
      <c r="Q159" s="44"/>
    </row>
    <row r="160" spans="1:17" ht="39.950000000000003" customHeight="1">
      <c r="A160" s="40"/>
      <c r="B160" s="39"/>
      <c r="C160" s="39"/>
      <c r="D160" s="39"/>
      <c r="E160" s="39"/>
      <c r="F160" s="39"/>
      <c r="G160" s="39"/>
      <c r="H160" s="39"/>
      <c r="I160" s="55" t="s">
        <v>185</v>
      </c>
      <c r="J160" s="55"/>
      <c r="K160" s="55"/>
      <c r="L160" s="55"/>
      <c r="M160" s="55"/>
      <c r="N160" s="55"/>
      <c r="O160" s="55"/>
      <c r="P160" s="43"/>
      <c r="Q160" s="44"/>
    </row>
    <row r="161" spans="1:17" ht="39.950000000000003" customHeight="1">
      <c r="A161" s="40">
        <v>4</v>
      </c>
      <c r="B161" s="39" t="s">
        <v>186</v>
      </c>
      <c r="C161" s="39"/>
      <c r="D161" s="39"/>
      <c r="E161" s="39"/>
      <c r="F161" s="39"/>
      <c r="G161" s="39"/>
      <c r="H161" s="39"/>
      <c r="I161" s="55" t="s">
        <v>187</v>
      </c>
      <c r="J161" s="55"/>
      <c r="K161" s="55"/>
      <c r="L161" s="55"/>
      <c r="M161" s="55"/>
      <c r="N161" s="55"/>
      <c r="O161" s="55"/>
      <c r="P161" s="41" t="s">
        <v>2</v>
      </c>
      <c r="Q161" s="45" t="str">
        <f t="shared" ref="Q161" si="18">IF(P161="A","10",IF(P161="B","5",IF(P161="C","0",IF(P161="選択してください",""))))</f>
        <v/>
      </c>
    </row>
    <row r="162" spans="1:17" ht="39.950000000000003" customHeight="1">
      <c r="A162" s="40"/>
      <c r="B162" s="39"/>
      <c r="C162" s="39"/>
      <c r="D162" s="39"/>
      <c r="E162" s="39"/>
      <c r="F162" s="39"/>
      <c r="G162" s="39"/>
      <c r="H162" s="39"/>
      <c r="I162" s="55" t="s">
        <v>188</v>
      </c>
      <c r="J162" s="55"/>
      <c r="K162" s="55"/>
      <c r="L162" s="55"/>
      <c r="M162" s="55"/>
      <c r="N162" s="55"/>
      <c r="O162" s="55"/>
      <c r="P162" s="42"/>
      <c r="Q162" s="44"/>
    </row>
    <row r="163" spans="1:17" ht="39.950000000000003" customHeight="1">
      <c r="A163" s="40"/>
      <c r="B163" s="39"/>
      <c r="C163" s="39"/>
      <c r="D163" s="39"/>
      <c r="E163" s="39"/>
      <c r="F163" s="39"/>
      <c r="G163" s="39"/>
      <c r="H163" s="39"/>
      <c r="I163" s="55" t="s">
        <v>189</v>
      </c>
      <c r="J163" s="55"/>
      <c r="K163" s="55"/>
      <c r="L163" s="55"/>
      <c r="M163" s="55"/>
      <c r="N163" s="55"/>
      <c r="O163" s="55"/>
      <c r="P163" s="43"/>
      <c r="Q163" s="44"/>
    </row>
    <row r="164" spans="1:17" ht="39.950000000000003" customHeight="1">
      <c r="A164" s="40">
        <v>5</v>
      </c>
      <c r="B164" s="39" t="s">
        <v>190</v>
      </c>
      <c r="C164" s="39"/>
      <c r="D164" s="39"/>
      <c r="E164" s="39"/>
      <c r="F164" s="39"/>
      <c r="G164" s="39"/>
      <c r="H164" s="39"/>
      <c r="I164" s="55" t="s">
        <v>191</v>
      </c>
      <c r="J164" s="55"/>
      <c r="K164" s="55"/>
      <c r="L164" s="55"/>
      <c r="M164" s="55"/>
      <c r="N164" s="55"/>
      <c r="O164" s="55"/>
      <c r="P164" s="41" t="s">
        <v>2</v>
      </c>
      <c r="Q164" s="45" t="str">
        <f t="shared" ref="Q164" si="19">IF(P164="A","10",IF(P164="B","5",IF(P164="C","0",IF(P164="選択してください",""))))</f>
        <v/>
      </c>
    </row>
    <row r="165" spans="1:17" ht="39.950000000000003" customHeight="1">
      <c r="A165" s="40"/>
      <c r="B165" s="39"/>
      <c r="C165" s="39"/>
      <c r="D165" s="39"/>
      <c r="E165" s="39"/>
      <c r="F165" s="39"/>
      <c r="G165" s="39"/>
      <c r="H165" s="39"/>
      <c r="I165" s="55" t="s">
        <v>192</v>
      </c>
      <c r="J165" s="55"/>
      <c r="K165" s="55"/>
      <c r="L165" s="55"/>
      <c r="M165" s="55"/>
      <c r="N165" s="55"/>
      <c r="O165" s="55"/>
      <c r="P165" s="42"/>
      <c r="Q165" s="44"/>
    </row>
    <row r="166" spans="1:17" ht="39.950000000000003" customHeight="1">
      <c r="A166" s="40"/>
      <c r="B166" s="39"/>
      <c r="C166" s="39"/>
      <c r="D166" s="39"/>
      <c r="E166" s="39"/>
      <c r="F166" s="39"/>
      <c r="G166" s="39"/>
      <c r="H166" s="39"/>
      <c r="I166" s="55" t="s">
        <v>193</v>
      </c>
      <c r="J166" s="55"/>
      <c r="K166" s="55"/>
      <c r="L166" s="55"/>
      <c r="M166" s="55"/>
      <c r="N166" s="55"/>
      <c r="O166" s="55"/>
      <c r="P166" s="43"/>
      <c r="Q166" s="44"/>
    </row>
    <row r="167" spans="1:17" ht="39.950000000000003" customHeight="1">
      <c r="A167" s="40">
        <v>6</v>
      </c>
      <c r="B167" s="39" t="s">
        <v>194</v>
      </c>
      <c r="C167" s="39"/>
      <c r="D167" s="39"/>
      <c r="E167" s="39"/>
      <c r="F167" s="39"/>
      <c r="G167" s="39"/>
      <c r="H167" s="39"/>
      <c r="I167" s="55" t="s">
        <v>19</v>
      </c>
      <c r="J167" s="55"/>
      <c r="K167" s="55"/>
      <c r="L167" s="55"/>
      <c r="M167" s="55"/>
      <c r="N167" s="55"/>
      <c r="O167" s="55"/>
      <c r="P167" s="41" t="s">
        <v>2</v>
      </c>
      <c r="Q167" s="45" t="str">
        <f t="shared" ref="Q167" si="20">IF(P167="A","10",IF(P167="B","5",IF(P167="C","0",IF(P167="選択してください",""))))</f>
        <v/>
      </c>
    </row>
    <row r="168" spans="1:17" ht="39.950000000000003" customHeight="1">
      <c r="A168" s="40"/>
      <c r="B168" s="39"/>
      <c r="C168" s="39"/>
      <c r="D168" s="39"/>
      <c r="E168" s="39"/>
      <c r="F168" s="39"/>
      <c r="G168" s="39"/>
      <c r="H168" s="39"/>
      <c r="I168" s="55" t="s">
        <v>136</v>
      </c>
      <c r="J168" s="55"/>
      <c r="K168" s="55"/>
      <c r="L168" s="55"/>
      <c r="M168" s="55"/>
      <c r="N168" s="55"/>
      <c r="O168" s="55"/>
      <c r="P168" s="42"/>
      <c r="Q168" s="44"/>
    </row>
    <row r="169" spans="1:17" ht="39.950000000000003" customHeight="1">
      <c r="A169" s="40"/>
      <c r="B169" s="39"/>
      <c r="C169" s="39"/>
      <c r="D169" s="39"/>
      <c r="E169" s="39"/>
      <c r="F169" s="39"/>
      <c r="G169" s="39"/>
      <c r="H169" s="39"/>
      <c r="I169" s="55" t="s">
        <v>195</v>
      </c>
      <c r="J169" s="55"/>
      <c r="K169" s="55"/>
      <c r="L169" s="55"/>
      <c r="M169" s="55"/>
      <c r="N169" s="55"/>
      <c r="O169" s="55"/>
      <c r="P169" s="43"/>
      <c r="Q169" s="44"/>
    </row>
    <row r="170" spans="1:17" ht="39.950000000000003" customHeight="1">
      <c r="A170" s="40">
        <v>7</v>
      </c>
      <c r="B170" s="39" t="s">
        <v>196</v>
      </c>
      <c r="C170" s="39"/>
      <c r="D170" s="39"/>
      <c r="E170" s="39"/>
      <c r="F170" s="39"/>
      <c r="G170" s="39"/>
      <c r="H170" s="39"/>
      <c r="I170" s="55" t="s">
        <v>95</v>
      </c>
      <c r="J170" s="55"/>
      <c r="K170" s="55"/>
      <c r="L170" s="55"/>
      <c r="M170" s="55"/>
      <c r="N170" s="55"/>
      <c r="O170" s="55"/>
      <c r="P170" s="41" t="s">
        <v>2</v>
      </c>
      <c r="Q170" s="45" t="str">
        <f t="shared" ref="Q170" si="21">IF(P170="A","10",IF(P170="B","5",IF(P170="C","0",IF(P170="選択してください",""))))</f>
        <v/>
      </c>
    </row>
    <row r="171" spans="1:17" ht="39.950000000000003" customHeight="1">
      <c r="A171" s="40"/>
      <c r="B171" s="39"/>
      <c r="C171" s="39"/>
      <c r="D171" s="39"/>
      <c r="E171" s="39"/>
      <c r="F171" s="39"/>
      <c r="G171" s="39"/>
      <c r="H171" s="39"/>
      <c r="I171" s="55" t="s">
        <v>197</v>
      </c>
      <c r="J171" s="55"/>
      <c r="K171" s="55"/>
      <c r="L171" s="55"/>
      <c r="M171" s="55"/>
      <c r="N171" s="55"/>
      <c r="O171" s="55"/>
      <c r="P171" s="42"/>
      <c r="Q171" s="44"/>
    </row>
    <row r="172" spans="1:17" ht="39.950000000000003" customHeight="1">
      <c r="A172" s="40"/>
      <c r="B172" s="39"/>
      <c r="C172" s="39"/>
      <c r="D172" s="39"/>
      <c r="E172" s="39"/>
      <c r="F172" s="39"/>
      <c r="G172" s="39"/>
      <c r="H172" s="39"/>
      <c r="I172" s="55" t="s">
        <v>149</v>
      </c>
      <c r="J172" s="55"/>
      <c r="K172" s="55"/>
      <c r="L172" s="55"/>
      <c r="M172" s="55"/>
      <c r="N172" s="55"/>
      <c r="O172" s="55"/>
      <c r="P172" s="43"/>
      <c r="Q172" s="44"/>
    </row>
    <row r="173" spans="1:17" ht="39.950000000000003" customHeight="1">
      <c r="A173" s="40">
        <v>8</v>
      </c>
      <c r="B173" s="39" t="s">
        <v>198</v>
      </c>
      <c r="C173" s="39"/>
      <c r="D173" s="39"/>
      <c r="E173" s="39"/>
      <c r="F173" s="39"/>
      <c r="G173" s="39"/>
      <c r="H173" s="39"/>
      <c r="I173" s="55" t="s">
        <v>199</v>
      </c>
      <c r="J173" s="55"/>
      <c r="K173" s="55"/>
      <c r="L173" s="55"/>
      <c r="M173" s="55"/>
      <c r="N173" s="55"/>
      <c r="O173" s="55"/>
      <c r="P173" s="41" t="s">
        <v>2</v>
      </c>
      <c r="Q173" s="45" t="str">
        <f t="shared" ref="Q173" si="22">IF(P173="A","10",IF(P173="B","5",IF(P173="C","0",IF(P173="選択してください",""))))</f>
        <v/>
      </c>
    </row>
    <row r="174" spans="1:17" ht="39.950000000000003" customHeight="1">
      <c r="A174" s="40"/>
      <c r="B174" s="39"/>
      <c r="C174" s="39"/>
      <c r="D174" s="39"/>
      <c r="E174" s="39"/>
      <c r="F174" s="39"/>
      <c r="G174" s="39"/>
      <c r="H174" s="39"/>
      <c r="I174" s="55" t="s">
        <v>200</v>
      </c>
      <c r="J174" s="55"/>
      <c r="K174" s="55"/>
      <c r="L174" s="55"/>
      <c r="M174" s="55"/>
      <c r="N174" s="55"/>
      <c r="O174" s="55"/>
      <c r="P174" s="42"/>
      <c r="Q174" s="44"/>
    </row>
    <row r="175" spans="1:17" ht="39.950000000000003" customHeight="1">
      <c r="A175" s="40"/>
      <c r="B175" s="39"/>
      <c r="C175" s="39"/>
      <c r="D175" s="39"/>
      <c r="E175" s="39"/>
      <c r="F175" s="39"/>
      <c r="G175" s="39"/>
      <c r="H175" s="39"/>
      <c r="I175" s="55" t="s">
        <v>193</v>
      </c>
      <c r="J175" s="55"/>
      <c r="K175" s="55"/>
      <c r="L175" s="55"/>
      <c r="M175" s="55"/>
      <c r="N175" s="55"/>
      <c r="O175" s="55"/>
      <c r="P175" s="43"/>
      <c r="Q175" s="44"/>
    </row>
    <row r="176" spans="1:17" ht="39.950000000000003" customHeight="1">
      <c r="A176" s="40">
        <v>9</v>
      </c>
      <c r="B176" s="39" t="s">
        <v>201</v>
      </c>
      <c r="C176" s="39"/>
      <c r="D176" s="39"/>
      <c r="E176" s="39"/>
      <c r="F176" s="39"/>
      <c r="G176" s="39"/>
      <c r="H176" s="39"/>
      <c r="I176" s="55" t="s">
        <v>202</v>
      </c>
      <c r="J176" s="55"/>
      <c r="K176" s="55"/>
      <c r="L176" s="55"/>
      <c r="M176" s="55"/>
      <c r="N176" s="55"/>
      <c r="O176" s="55"/>
      <c r="P176" s="41" t="s">
        <v>2</v>
      </c>
      <c r="Q176" s="45" t="str">
        <f t="shared" ref="Q176" si="23">IF(P176="A","10",IF(P176="B","5",IF(P176="C","0",IF(P176="選択してください",""))))</f>
        <v/>
      </c>
    </row>
    <row r="177" spans="1:17" ht="39.950000000000003" customHeight="1">
      <c r="A177" s="40"/>
      <c r="B177" s="39"/>
      <c r="C177" s="39"/>
      <c r="D177" s="39"/>
      <c r="E177" s="39"/>
      <c r="F177" s="39"/>
      <c r="G177" s="39"/>
      <c r="H177" s="39"/>
      <c r="I177" s="55" t="s">
        <v>203</v>
      </c>
      <c r="J177" s="55"/>
      <c r="K177" s="55"/>
      <c r="L177" s="55"/>
      <c r="M177" s="55"/>
      <c r="N177" s="55"/>
      <c r="O177" s="55"/>
      <c r="P177" s="42"/>
      <c r="Q177" s="44"/>
    </row>
    <row r="178" spans="1:17" ht="39.950000000000003" customHeight="1">
      <c r="A178" s="40"/>
      <c r="B178" s="39"/>
      <c r="C178" s="39"/>
      <c r="D178" s="39"/>
      <c r="E178" s="39"/>
      <c r="F178" s="39"/>
      <c r="G178" s="39"/>
      <c r="H178" s="39"/>
      <c r="I178" s="55" t="s">
        <v>204</v>
      </c>
      <c r="J178" s="55"/>
      <c r="K178" s="55"/>
      <c r="L178" s="55"/>
      <c r="M178" s="55"/>
      <c r="N178" s="55"/>
      <c r="O178" s="55"/>
      <c r="P178" s="43"/>
      <c r="Q178" s="44"/>
    </row>
    <row r="179" spans="1:17" ht="39.950000000000003" customHeight="1">
      <c r="A179" s="40">
        <v>10</v>
      </c>
      <c r="B179" s="39" t="s">
        <v>206</v>
      </c>
      <c r="C179" s="39"/>
      <c r="D179" s="39"/>
      <c r="E179" s="39"/>
      <c r="F179" s="39"/>
      <c r="G179" s="39"/>
      <c r="H179" s="39"/>
      <c r="I179" s="55" t="s">
        <v>39</v>
      </c>
      <c r="J179" s="55"/>
      <c r="K179" s="55"/>
      <c r="L179" s="55"/>
      <c r="M179" s="55"/>
      <c r="N179" s="55"/>
      <c r="O179" s="55"/>
      <c r="P179" s="41" t="s">
        <v>2</v>
      </c>
      <c r="Q179" s="45" t="str">
        <f t="shared" ref="Q179" si="24">IF(P179="A","10",IF(P179="B","5",IF(P179="C","0",IF(P179="選択してください",""))))</f>
        <v/>
      </c>
    </row>
    <row r="180" spans="1:17" ht="39.950000000000003" customHeight="1">
      <c r="A180" s="40"/>
      <c r="B180" s="39"/>
      <c r="C180" s="39"/>
      <c r="D180" s="39"/>
      <c r="E180" s="39"/>
      <c r="F180" s="39"/>
      <c r="G180" s="39"/>
      <c r="H180" s="39"/>
      <c r="I180" s="55" t="s">
        <v>38</v>
      </c>
      <c r="J180" s="55"/>
      <c r="K180" s="55"/>
      <c r="L180" s="55"/>
      <c r="M180" s="55"/>
      <c r="N180" s="55"/>
      <c r="O180" s="55"/>
      <c r="P180" s="42"/>
      <c r="Q180" s="44"/>
    </row>
    <row r="181" spans="1:17" ht="39.950000000000003" customHeight="1" thickBot="1">
      <c r="A181" s="40"/>
      <c r="B181" s="39"/>
      <c r="C181" s="39"/>
      <c r="D181" s="39"/>
      <c r="E181" s="39"/>
      <c r="F181" s="39"/>
      <c r="G181" s="39"/>
      <c r="H181" s="39"/>
      <c r="I181" s="55" t="s">
        <v>205</v>
      </c>
      <c r="J181" s="55"/>
      <c r="K181" s="55"/>
      <c r="L181" s="55"/>
      <c r="M181" s="55"/>
      <c r="N181" s="55"/>
      <c r="O181" s="55"/>
      <c r="P181" s="43"/>
      <c r="Q181" s="44"/>
    </row>
    <row r="182" spans="1:17" ht="39.950000000000003" customHeight="1" thickBot="1">
      <c r="A182" s="10"/>
      <c r="B182" s="10"/>
      <c r="C182" s="10"/>
      <c r="D182" s="10"/>
      <c r="E182" s="10"/>
      <c r="F182" s="10"/>
      <c r="G182" s="10"/>
      <c r="H182" s="10"/>
      <c r="I182" s="10"/>
      <c r="J182" s="10"/>
      <c r="K182" s="10"/>
      <c r="L182" s="10"/>
      <c r="M182" s="10"/>
      <c r="N182" s="10"/>
      <c r="O182" s="10"/>
      <c r="P182" s="27" t="s">
        <v>0</v>
      </c>
      <c r="Q182" s="11" t="str">
        <f>IFERROR(Q153+Q156+Q158+Q161+Q164+Q167+Q170+Q173+Q176+Q179,"計測中")</f>
        <v>計測中</v>
      </c>
    </row>
    <row r="183" spans="1:17" ht="30" customHeight="1">
      <c r="A183" s="10"/>
      <c r="B183" s="10"/>
      <c r="C183" s="10"/>
      <c r="D183" s="10"/>
      <c r="E183" s="10"/>
      <c r="F183" s="10"/>
      <c r="G183" s="10"/>
      <c r="H183" s="10"/>
      <c r="I183" s="10"/>
      <c r="J183" s="10"/>
      <c r="K183" s="10"/>
      <c r="L183" s="10"/>
      <c r="M183" s="10"/>
      <c r="N183" s="10"/>
      <c r="O183" s="10"/>
      <c r="P183" s="3"/>
      <c r="Q183" s="9"/>
    </row>
    <row r="184" spans="1:17" s="28" customFormat="1" ht="50.1" customHeight="1">
      <c r="A184" s="46" t="s">
        <v>207</v>
      </c>
      <c r="B184" s="46"/>
      <c r="C184" s="46"/>
      <c r="D184" s="46"/>
      <c r="E184" s="46"/>
      <c r="F184" s="46"/>
      <c r="G184" s="46"/>
      <c r="H184" s="46"/>
      <c r="I184" s="46"/>
      <c r="J184" s="46"/>
      <c r="K184" s="46"/>
      <c r="L184" s="46"/>
      <c r="M184" s="46"/>
      <c r="N184" s="46"/>
      <c r="O184" s="46"/>
      <c r="P184" s="46"/>
      <c r="Q184" s="29"/>
    </row>
    <row r="185" spans="1:17" ht="39.950000000000003" customHeight="1">
      <c r="A185" s="40">
        <v>1</v>
      </c>
      <c r="B185" s="39" t="s">
        <v>210</v>
      </c>
      <c r="C185" s="39"/>
      <c r="D185" s="39"/>
      <c r="E185" s="39"/>
      <c r="F185" s="39"/>
      <c r="G185" s="39"/>
      <c r="H185" s="39"/>
      <c r="I185" s="55" t="s">
        <v>209</v>
      </c>
      <c r="J185" s="55"/>
      <c r="K185" s="55"/>
      <c r="L185" s="55"/>
      <c r="M185" s="55"/>
      <c r="N185" s="55"/>
      <c r="O185" s="55"/>
      <c r="P185" s="41" t="s">
        <v>2</v>
      </c>
      <c r="Q185" s="44" t="str">
        <f t="shared" ref="Q185" si="25">IF(P185="A","10",IF(P185="B","5",IF(P185="C","0",IF(P185="選択してください",""))))</f>
        <v/>
      </c>
    </row>
    <row r="186" spans="1:17" ht="39.950000000000003" customHeight="1">
      <c r="A186" s="40"/>
      <c r="B186" s="39"/>
      <c r="C186" s="39"/>
      <c r="D186" s="39"/>
      <c r="E186" s="39"/>
      <c r="F186" s="39"/>
      <c r="G186" s="39"/>
      <c r="H186" s="39"/>
      <c r="I186" s="55" t="s">
        <v>208</v>
      </c>
      <c r="J186" s="55"/>
      <c r="K186" s="55"/>
      <c r="L186" s="55"/>
      <c r="M186" s="55"/>
      <c r="N186" s="55"/>
      <c r="O186" s="55"/>
      <c r="P186" s="42"/>
      <c r="Q186" s="44"/>
    </row>
    <row r="187" spans="1:17" ht="39.950000000000003" customHeight="1">
      <c r="A187" s="40"/>
      <c r="B187" s="39"/>
      <c r="C187" s="39"/>
      <c r="D187" s="39"/>
      <c r="E187" s="39"/>
      <c r="F187" s="39"/>
      <c r="G187" s="39"/>
      <c r="H187" s="39"/>
      <c r="I187" s="55" t="s">
        <v>129</v>
      </c>
      <c r="J187" s="55"/>
      <c r="K187" s="55"/>
      <c r="L187" s="55"/>
      <c r="M187" s="55"/>
      <c r="N187" s="55"/>
      <c r="O187" s="55"/>
      <c r="P187" s="43"/>
      <c r="Q187" s="44"/>
    </row>
    <row r="188" spans="1:17" ht="39.950000000000003" customHeight="1">
      <c r="A188" s="40">
        <v>2</v>
      </c>
      <c r="B188" s="39" t="s">
        <v>211</v>
      </c>
      <c r="C188" s="39"/>
      <c r="D188" s="39"/>
      <c r="E188" s="39"/>
      <c r="F188" s="39"/>
      <c r="G188" s="39"/>
      <c r="H188" s="39"/>
      <c r="I188" s="55" t="s">
        <v>212</v>
      </c>
      <c r="J188" s="55"/>
      <c r="K188" s="55"/>
      <c r="L188" s="55"/>
      <c r="M188" s="55"/>
      <c r="N188" s="55"/>
      <c r="O188" s="55"/>
      <c r="P188" s="41" t="s">
        <v>2</v>
      </c>
      <c r="Q188" s="45" t="str">
        <f t="shared" ref="Q188" si="26">IF(P188="A","10",IF(P188="B","5",IF(P188="C","0",IF(P188="選択してください",""))))</f>
        <v/>
      </c>
    </row>
    <row r="189" spans="1:17" ht="39.950000000000003" customHeight="1">
      <c r="A189" s="40"/>
      <c r="B189" s="39"/>
      <c r="C189" s="39"/>
      <c r="D189" s="39"/>
      <c r="E189" s="39"/>
      <c r="F189" s="39"/>
      <c r="G189" s="39"/>
      <c r="H189" s="39"/>
      <c r="I189" s="55" t="s">
        <v>213</v>
      </c>
      <c r="J189" s="55"/>
      <c r="K189" s="55"/>
      <c r="L189" s="55"/>
      <c r="M189" s="55"/>
      <c r="N189" s="55"/>
      <c r="O189" s="55"/>
      <c r="P189" s="42"/>
      <c r="Q189" s="44"/>
    </row>
    <row r="190" spans="1:17" ht="39.950000000000003" customHeight="1">
      <c r="A190" s="40"/>
      <c r="B190" s="39"/>
      <c r="C190" s="39"/>
      <c r="D190" s="39"/>
      <c r="E190" s="39"/>
      <c r="F190" s="39"/>
      <c r="G190" s="39"/>
      <c r="H190" s="39"/>
      <c r="I190" s="55" t="s">
        <v>214</v>
      </c>
      <c r="J190" s="55"/>
      <c r="K190" s="55"/>
      <c r="L190" s="55"/>
      <c r="M190" s="55"/>
      <c r="N190" s="55"/>
      <c r="O190" s="55"/>
      <c r="P190" s="43"/>
      <c r="Q190" s="44"/>
    </row>
    <row r="191" spans="1:17" ht="39.950000000000003" customHeight="1">
      <c r="A191" s="40">
        <v>3</v>
      </c>
      <c r="B191" s="39" t="s">
        <v>215</v>
      </c>
      <c r="C191" s="39"/>
      <c r="D191" s="39"/>
      <c r="E191" s="39"/>
      <c r="F191" s="39"/>
      <c r="G191" s="39"/>
      <c r="H191" s="39"/>
      <c r="I191" s="55" t="s">
        <v>216</v>
      </c>
      <c r="J191" s="55"/>
      <c r="K191" s="55"/>
      <c r="L191" s="55"/>
      <c r="M191" s="55"/>
      <c r="N191" s="55"/>
      <c r="O191" s="55"/>
      <c r="P191" s="41" t="s">
        <v>2</v>
      </c>
      <c r="Q191" s="45" t="str">
        <f t="shared" ref="Q191" si="27">IF(P191="A","10",IF(P191="B","5",IF(P191="C","0",IF(P191="選択してください",""))))</f>
        <v/>
      </c>
    </row>
    <row r="192" spans="1:17" ht="39.950000000000003" customHeight="1">
      <c r="A192" s="40"/>
      <c r="B192" s="39"/>
      <c r="C192" s="39"/>
      <c r="D192" s="39"/>
      <c r="E192" s="39"/>
      <c r="F192" s="39"/>
      <c r="G192" s="39"/>
      <c r="H192" s="39"/>
      <c r="I192" s="55" t="s">
        <v>217</v>
      </c>
      <c r="J192" s="55"/>
      <c r="K192" s="55"/>
      <c r="L192" s="55"/>
      <c r="M192" s="55"/>
      <c r="N192" s="55"/>
      <c r="O192" s="55"/>
      <c r="P192" s="42"/>
      <c r="Q192" s="44"/>
    </row>
    <row r="193" spans="1:17" ht="39.950000000000003" customHeight="1">
      <c r="A193" s="40"/>
      <c r="B193" s="39"/>
      <c r="C193" s="39"/>
      <c r="D193" s="39"/>
      <c r="E193" s="39"/>
      <c r="F193" s="39"/>
      <c r="G193" s="39"/>
      <c r="H193" s="39"/>
      <c r="I193" s="55" t="s">
        <v>218</v>
      </c>
      <c r="J193" s="55"/>
      <c r="K193" s="55"/>
      <c r="L193" s="55"/>
      <c r="M193" s="55"/>
      <c r="N193" s="55"/>
      <c r="O193" s="55"/>
      <c r="P193" s="43"/>
      <c r="Q193" s="44"/>
    </row>
    <row r="194" spans="1:17" ht="39.950000000000003" customHeight="1">
      <c r="A194" s="40">
        <v>4</v>
      </c>
      <c r="B194" s="39" t="s">
        <v>96</v>
      </c>
      <c r="C194" s="39"/>
      <c r="D194" s="39"/>
      <c r="E194" s="39"/>
      <c r="F194" s="39"/>
      <c r="G194" s="39"/>
      <c r="H194" s="39"/>
      <c r="I194" s="55" t="s">
        <v>219</v>
      </c>
      <c r="J194" s="55"/>
      <c r="K194" s="55"/>
      <c r="L194" s="55"/>
      <c r="M194" s="55"/>
      <c r="N194" s="55"/>
      <c r="O194" s="55"/>
      <c r="P194" s="41" t="s">
        <v>2</v>
      </c>
      <c r="Q194" s="45" t="str">
        <f t="shared" ref="Q194" si="28">IF(P194="A","10",IF(P194="B","5",IF(P194="C","0",IF(P194="選択してください",""))))</f>
        <v/>
      </c>
    </row>
    <row r="195" spans="1:17" ht="39.950000000000003" customHeight="1">
      <c r="A195" s="40"/>
      <c r="B195" s="39"/>
      <c r="C195" s="39"/>
      <c r="D195" s="39"/>
      <c r="E195" s="39"/>
      <c r="F195" s="39"/>
      <c r="G195" s="39"/>
      <c r="H195" s="39"/>
      <c r="I195" s="55" t="s">
        <v>136</v>
      </c>
      <c r="J195" s="55"/>
      <c r="K195" s="55"/>
      <c r="L195" s="55"/>
      <c r="M195" s="55"/>
      <c r="N195" s="55"/>
      <c r="O195" s="55"/>
      <c r="P195" s="42"/>
      <c r="Q195" s="44"/>
    </row>
    <row r="196" spans="1:17" ht="39.950000000000003" customHeight="1">
      <c r="A196" s="40"/>
      <c r="B196" s="39"/>
      <c r="C196" s="39"/>
      <c r="D196" s="39"/>
      <c r="E196" s="39"/>
      <c r="F196" s="39"/>
      <c r="G196" s="39"/>
      <c r="H196" s="39"/>
      <c r="I196" s="55" t="s">
        <v>195</v>
      </c>
      <c r="J196" s="55"/>
      <c r="K196" s="55"/>
      <c r="L196" s="55"/>
      <c r="M196" s="55"/>
      <c r="N196" s="55"/>
      <c r="O196" s="55"/>
      <c r="P196" s="43"/>
      <c r="Q196" s="44"/>
    </row>
    <row r="197" spans="1:17" ht="39.950000000000003" customHeight="1">
      <c r="A197" s="40">
        <v>5</v>
      </c>
      <c r="B197" s="39" t="s">
        <v>220</v>
      </c>
      <c r="C197" s="39"/>
      <c r="D197" s="39"/>
      <c r="E197" s="39"/>
      <c r="F197" s="39"/>
      <c r="G197" s="39"/>
      <c r="H197" s="39"/>
      <c r="I197" s="55" t="s">
        <v>40</v>
      </c>
      <c r="J197" s="55"/>
      <c r="K197" s="55"/>
      <c r="L197" s="55"/>
      <c r="M197" s="55"/>
      <c r="N197" s="55"/>
      <c r="O197" s="55"/>
      <c r="P197" s="41" t="s">
        <v>2</v>
      </c>
      <c r="Q197" s="45" t="str">
        <f t="shared" ref="Q197" si="29">IF(P197="A","10",IF(P197="B","5",IF(P197="C","0",IF(P197="選択してください",""))))</f>
        <v/>
      </c>
    </row>
    <row r="198" spans="1:17" ht="39.950000000000003" customHeight="1">
      <c r="A198" s="40"/>
      <c r="B198" s="39"/>
      <c r="C198" s="39"/>
      <c r="D198" s="39"/>
      <c r="E198" s="39"/>
      <c r="F198" s="39"/>
      <c r="G198" s="39"/>
      <c r="H198" s="39"/>
      <c r="I198" s="55" t="s">
        <v>136</v>
      </c>
      <c r="J198" s="55"/>
      <c r="K198" s="55"/>
      <c r="L198" s="55"/>
      <c r="M198" s="55"/>
      <c r="N198" s="55"/>
      <c r="O198" s="55"/>
      <c r="P198" s="42"/>
      <c r="Q198" s="44"/>
    </row>
    <row r="199" spans="1:17" ht="39.950000000000003" customHeight="1">
      <c r="A199" s="40"/>
      <c r="B199" s="39"/>
      <c r="C199" s="39"/>
      <c r="D199" s="39"/>
      <c r="E199" s="39"/>
      <c r="F199" s="39"/>
      <c r="G199" s="39"/>
      <c r="H199" s="39"/>
      <c r="I199" s="55" t="s">
        <v>195</v>
      </c>
      <c r="J199" s="55"/>
      <c r="K199" s="55"/>
      <c r="L199" s="55"/>
      <c r="M199" s="55"/>
      <c r="N199" s="55"/>
      <c r="O199" s="55"/>
      <c r="P199" s="43"/>
      <c r="Q199" s="44"/>
    </row>
    <row r="200" spans="1:17" ht="39.950000000000003" customHeight="1">
      <c r="A200" s="40">
        <v>6</v>
      </c>
      <c r="B200" s="39" t="s">
        <v>221</v>
      </c>
      <c r="C200" s="39"/>
      <c r="D200" s="39"/>
      <c r="E200" s="39"/>
      <c r="F200" s="39"/>
      <c r="G200" s="39"/>
      <c r="H200" s="39"/>
      <c r="I200" s="55" t="s">
        <v>98</v>
      </c>
      <c r="J200" s="55"/>
      <c r="K200" s="55"/>
      <c r="L200" s="55"/>
      <c r="M200" s="55"/>
      <c r="N200" s="55"/>
      <c r="O200" s="55"/>
      <c r="P200" s="41" t="s">
        <v>2</v>
      </c>
      <c r="Q200" s="45" t="str">
        <f>IF(P200="A","15",IF(P200="B","5",IF(P200="C","0",IF(P200="選択してください",""))))</f>
        <v/>
      </c>
    </row>
    <row r="201" spans="1:17" ht="39.950000000000003" customHeight="1">
      <c r="A201" s="40"/>
      <c r="B201" s="39"/>
      <c r="C201" s="39"/>
      <c r="D201" s="39"/>
      <c r="E201" s="39"/>
      <c r="F201" s="39"/>
      <c r="G201" s="39"/>
      <c r="H201" s="39"/>
      <c r="I201" s="55" t="s">
        <v>97</v>
      </c>
      <c r="J201" s="55"/>
      <c r="K201" s="55"/>
      <c r="L201" s="55"/>
      <c r="M201" s="55"/>
      <c r="N201" s="55"/>
      <c r="O201" s="55"/>
      <c r="P201" s="42"/>
      <c r="Q201" s="44"/>
    </row>
    <row r="202" spans="1:17" ht="39.950000000000003" customHeight="1">
      <c r="A202" s="40"/>
      <c r="B202" s="39"/>
      <c r="C202" s="39"/>
      <c r="D202" s="39"/>
      <c r="E202" s="39"/>
      <c r="F202" s="39"/>
      <c r="G202" s="39"/>
      <c r="H202" s="39"/>
      <c r="I202" s="55" t="s">
        <v>222</v>
      </c>
      <c r="J202" s="55"/>
      <c r="K202" s="55"/>
      <c r="L202" s="55"/>
      <c r="M202" s="55"/>
      <c r="N202" s="55"/>
      <c r="O202" s="55"/>
      <c r="P202" s="43"/>
      <c r="Q202" s="44"/>
    </row>
    <row r="203" spans="1:17" ht="39.950000000000003" customHeight="1">
      <c r="A203" s="40">
        <v>7</v>
      </c>
      <c r="B203" s="39" t="s">
        <v>223</v>
      </c>
      <c r="C203" s="39"/>
      <c r="D203" s="39"/>
      <c r="E203" s="39"/>
      <c r="F203" s="39"/>
      <c r="G203" s="39"/>
      <c r="H203" s="39"/>
      <c r="I203" s="55" t="s">
        <v>19</v>
      </c>
      <c r="J203" s="55"/>
      <c r="K203" s="55"/>
      <c r="L203" s="55"/>
      <c r="M203" s="55"/>
      <c r="N203" s="55"/>
      <c r="O203" s="55"/>
      <c r="P203" s="41" t="s">
        <v>2</v>
      </c>
      <c r="Q203" s="45" t="str">
        <f t="shared" ref="Q203" si="30">IF(P203="A","10",IF(P203="B","5",IF(P203="C","0",IF(P203="選択してください",""))))</f>
        <v/>
      </c>
    </row>
    <row r="204" spans="1:17" ht="39.950000000000003" customHeight="1">
      <c r="A204" s="40"/>
      <c r="B204" s="39"/>
      <c r="C204" s="39"/>
      <c r="D204" s="39"/>
      <c r="E204" s="39"/>
      <c r="F204" s="39"/>
      <c r="G204" s="39"/>
      <c r="H204" s="39"/>
      <c r="I204" s="55" t="s">
        <v>136</v>
      </c>
      <c r="J204" s="55"/>
      <c r="K204" s="55"/>
      <c r="L204" s="55"/>
      <c r="M204" s="55"/>
      <c r="N204" s="55"/>
      <c r="O204" s="55"/>
      <c r="P204" s="42"/>
      <c r="Q204" s="44"/>
    </row>
    <row r="205" spans="1:17" ht="39.950000000000003" customHeight="1">
      <c r="A205" s="40"/>
      <c r="B205" s="39"/>
      <c r="C205" s="39"/>
      <c r="D205" s="39"/>
      <c r="E205" s="39"/>
      <c r="F205" s="39"/>
      <c r="G205" s="39"/>
      <c r="H205" s="39"/>
      <c r="I205" s="55" t="s">
        <v>195</v>
      </c>
      <c r="J205" s="55"/>
      <c r="K205" s="55"/>
      <c r="L205" s="55"/>
      <c r="M205" s="55"/>
      <c r="N205" s="55"/>
      <c r="O205" s="55"/>
      <c r="P205" s="43"/>
      <c r="Q205" s="44"/>
    </row>
    <row r="206" spans="1:17" ht="39.950000000000003" customHeight="1">
      <c r="A206" s="40">
        <v>8</v>
      </c>
      <c r="B206" s="39" t="s">
        <v>99</v>
      </c>
      <c r="C206" s="39"/>
      <c r="D206" s="39"/>
      <c r="E206" s="39"/>
      <c r="F206" s="39"/>
      <c r="G206" s="39"/>
      <c r="H206" s="39"/>
      <c r="I206" s="55" t="s">
        <v>33</v>
      </c>
      <c r="J206" s="55"/>
      <c r="K206" s="55"/>
      <c r="L206" s="55"/>
      <c r="M206" s="55"/>
      <c r="N206" s="55"/>
      <c r="O206" s="55"/>
      <c r="P206" s="41" t="s">
        <v>2</v>
      </c>
      <c r="Q206" s="45" t="str">
        <f t="shared" ref="Q206" si="31">IF(P206="A","10",IF(P206="B","5",IF(P206="C","0",IF(P206="選択してください",""))))</f>
        <v/>
      </c>
    </row>
    <row r="207" spans="1:17" ht="39.950000000000003" customHeight="1">
      <c r="A207" s="40"/>
      <c r="B207" s="39"/>
      <c r="C207" s="39"/>
      <c r="D207" s="39"/>
      <c r="E207" s="39"/>
      <c r="F207" s="39"/>
      <c r="G207" s="39"/>
      <c r="H207" s="39"/>
      <c r="I207" s="55" t="s">
        <v>34</v>
      </c>
      <c r="J207" s="55"/>
      <c r="K207" s="55"/>
      <c r="L207" s="55"/>
      <c r="M207" s="55"/>
      <c r="N207" s="55"/>
      <c r="O207" s="55"/>
      <c r="P207" s="42"/>
      <c r="Q207" s="44"/>
    </row>
    <row r="208" spans="1:17" ht="39.950000000000003" customHeight="1">
      <c r="A208" s="40"/>
      <c r="B208" s="39"/>
      <c r="C208" s="39"/>
      <c r="D208" s="39"/>
      <c r="E208" s="39"/>
      <c r="F208" s="39"/>
      <c r="G208" s="39"/>
      <c r="H208" s="39"/>
      <c r="I208" s="55" t="s">
        <v>7</v>
      </c>
      <c r="J208" s="55"/>
      <c r="K208" s="55"/>
      <c r="L208" s="55"/>
      <c r="M208" s="55"/>
      <c r="N208" s="55"/>
      <c r="O208" s="55"/>
      <c r="P208" s="43"/>
      <c r="Q208" s="44"/>
    </row>
    <row r="209" spans="1:17" ht="39.950000000000003" customHeight="1">
      <c r="A209" s="40">
        <v>9</v>
      </c>
      <c r="B209" s="39" t="s">
        <v>224</v>
      </c>
      <c r="C209" s="39"/>
      <c r="D209" s="39"/>
      <c r="E209" s="39"/>
      <c r="F209" s="39"/>
      <c r="G209" s="39"/>
      <c r="H209" s="39"/>
      <c r="I209" s="55" t="s">
        <v>100</v>
      </c>
      <c r="J209" s="55"/>
      <c r="K209" s="55"/>
      <c r="L209" s="55"/>
      <c r="M209" s="55"/>
      <c r="N209" s="55"/>
      <c r="O209" s="55"/>
      <c r="P209" s="41" t="s">
        <v>2</v>
      </c>
      <c r="Q209" s="45" t="str">
        <f>IF(P209="A","15",IF(P209="B","5",IF(P209="C","0",IF(P209="選択してください",""))))</f>
        <v/>
      </c>
    </row>
    <row r="210" spans="1:17" ht="39.950000000000003" customHeight="1">
      <c r="A210" s="40"/>
      <c r="B210" s="39"/>
      <c r="C210" s="39"/>
      <c r="D210" s="39"/>
      <c r="E210" s="39"/>
      <c r="F210" s="39"/>
      <c r="G210" s="39"/>
      <c r="H210" s="39"/>
      <c r="I210" s="55" t="s">
        <v>225</v>
      </c>
      <c r="J210" s="55"/>
      <c r="K210" s="55"/>
      <c r="L210" s="55"/>
      <c r="M210" s="55"/>
      <c r="N210" s="55"/>
      <c r="O210" s="55"/>
      <c r="P210" s="42"/>
      <c r="Q210" s="44"/>
    </row>
    <row r="211" spans="1:17" ht="39.950000000000003" customHeight="1" thickBot="1">
      <c r="A211" s="40"/>
      <c r="B211" s="39"/>
      <c r="C211" s="39"/>
      <c r="D211" s="39"/>
      <c r="E211" s="39"/>
      <c r="F211" s="39"/>
      <c r="G211" s="39"/>
      <c r="H211" s="39"/>
      <c r="I211" s="55" t="s">
        <v>226</v>
      </c>
      <c r="J211" s="55"/>
      <c r="K211" s="55"/>
      <c r="L211" s="55"/>
      <c r="M211" s="55"/>
      <c r="N211" s="55"/>
      <c r="O211" s="55"/>
      <c r="P211" s="43"/>
      <c r="Q211" s="44"/>
    </row>
    <row r="212" spans="1:17" ht="39.950000000000003" customHeight="1" thickBot="1">
      <c r="A212" s="12"/>
      <c r="B212" s="13"/>
      <c r="C212" s="13"/>
      <c r="D212" s="13"/>
      <c r="E212" s="13"/>
      <c r="F212" s="13"/>
      <c r="G212" s="13"/>
      <c r="H212" s="13"/>
      <c r="I212" s="13"/>
      <c r="J212" s="14"/>
      <c r="K212" s="14"/>
      <c r="L212" s="14"/>
      <c r="M212" s="14"/>
      <c r="N212" s="14"/>
      <c r="O212" s="14"/>
      <c r="P212" s="27" t="s">
        <v>0</v>
      </c>
      <c r="Q212" s="11" t="str">
        <f>IFERROR(Q185+Q188+Q191+Q194+Q197+Q200+Q203+Q206+Q209,"計測中")</f>
        <v>計測中</v>
      </c>
    </row>
    <row r="213" spans="1:17" ht="39.950000000000003" customHeight="1" thickBot="1">
      <c r="A213" s="12"/>
      <c r="B213" s="13"/>
      <c r="C213" s="13"/>
      <c r="D213" s="13"/>
      <c r="E213" s="13"/>
      <c r="F213" s="13"/>
      <c r="G213" s="13"/>
      <c r="H213" s="13"/>
      <c r="I213" s="13"/>
      <c r="J213" s="14"/>
      <c r="K213" s="14"/>
      <c r="L213" s="14"/>
      <c r="M213" s="14"/>
      <c r="N213" s="14"/>
      <c r="O213" s="14"/>
      <c r="P213" s="30" t="s">
        <v>3</v>
      </c>
      <c r="Q213" s="11" t="str">
        <f>IFERROR(Q58+Q88+Q121+Q150+Q182+Q212,"計測中")</f>
        <v>計測中</v>
      </c>
    </row>
    <row r="214" spans="1:17" ht="30" customHeight="1">
      <c r="A214" s="3"/>
      <c r="B214" s="3"/>
      <c r="C214" s="3"/>
      <c r="D214" s="3"/>
      <c r="E214" s="3"/>
      <c r="F214" s="3"/>
      <c r="G214" s="3"/>
      <c r="H214" s="3"/>
      <c r="I214" s="3"/>
      <c r="J214" s="3"/>
      <c r="K214" s="3"/>
      <c r="L214" s="3"/>
      <c r="M214" s="3"/>
      <c r="N214" s="3"/>
      <c r="O214" s="3"/>
      <c r="P214" s="3"/>
      <c r="Q214" s="3"/>
    </row>
    <row r="215" spans="1:17" ht="30" customHeight="1" thickBot="1">
      <c r="A215" s="8"/>
      <c r="B215" s="3"/>
      <c r="C215" s="2"/>
      <c r="D215" s="31"/>
      <c r="E215" s="3"/>
      <c r="F215" s="3"/>
      <c r="G215" s="3"/>
      <c r="H215" s="3"/>
      <c r="I215" s="32"/>
      <c r="J215" s="3"/>
      <c r="K215" s="2"/>
      <c r="L215" s="32"/>
      <c r="M215" s="3"/>
      <c r="N215" s="3"/>
      <c r="O215" s="3"/>
      <c r="P215" s="3"/>
      <c r="Q215" s="9"/>
    </row>
    <row r="216" spans="1:17" ht="39.950000000000003" customHeight="1" thickBot="1">
      <c r="A216" s="3"/>
      <c r="B216" s="3"/>
      <c r="C216" s="3"/>
      <c r="D216" s="3"/>
      <c r="E216" s="3"/>
      <c r="F216" s="3"/>
      <c r="G216" s="3"/>
      <c r="H216" s="3"/>
      <c r="I216" s="32" t="s">
        <v>50</v>
      </c>
      <c r="J216" s="3"/>
      <c r="K216" s="2" t="s">
        <v>51</v>
      </c>
      <c r="L216" s="33" t="str">
        <f>IFERROR(Q58+Q88+Q121+Q150+Q182+Q212,"計測中")</f>
        <v>計測中</v>
      </c>
      <c r="M216" s="4" t="s">
        <v>52</v>
      </c>
      <c r="N216" s="34">
        <v>600</v>
      </c>
      <c r="O216" s="33" t="s">
        <v>53</v>
      </c>
      <c r="P216" s="35" t="str">
        <f>IF(L216="計測中","計測中",IF((L216-F26&gt;=0),"目標達成","目標未達成"))</f>
        <v>計測中</v>
      </c>
      <c r="Q216" s="9"/>
    </row>
    <row r="217" spans="1:17" ht="39.950000000000003" customHeight="1">
      <c r="A217" s="3"/>
      <c r="B217" s="3"/>
      <c r="C217" s="3"/>
      <c r="D217" s="3"/>
      <c r="E217" s="3"/>
      <c r="F217" s="3"/>
      <c r="G217" s="3"/>
      <c r="H217" s="3"/>
      <c r="I217" s="3"/>
      <c r="J217" s="3"/>
      <c r="K217" s="3"/>
      <c r="L217" s="36"/>
      <c r="M217" s="3"/>
      <c r="N217" s="3"/>
      <c r="O217" s="3"/>
      <c r="P217" s="3"/>
      <c r="Q217" s="3"/>
    </row>
    <row r="218" spans="1:17" ht="39.950000000000003" customHeight="1">
      <c r="A218" s="3"/>
      <c r="B218" s="3"/>
      <c r="C218" s="3"/>
      <c r="D218" s="3"/>
      <c r="E218" s="3"/>
      <c r="F218" s="3"/>
      <c r="G218" s="3"/>
      <c r="H218" s="3"/>
      <c r="I218" s="3" t="s">
        <v>54</v>
      </c>
      <c r="J218" s="3"/>
      <c r="K218" s="3"/>
      <c r="L218" s="3"/>
      <c r="M218" s="3"/>
      <c r="N218" s="3"/>
      <c r="O218" s="3"/>
      <c r="P218" s="3"/>
      <c r="Q218" s="3"/>
    </row>
    <row r="219" spans="1:17" ht="39.950000000000003" customHeight="1">
      <c r="A219" s="3"/>
      <c r="B219" s="3"/>
      <c r="C219" s="3"/>
      <c r="D219" s="3"/>
      <c r="E219" s="3"/>
      <c r="F219" s="3"/>
      <c r="G219" s="3"/>
      <c r="H219" s="3"/>
      <c r="I219" s="3"/>
      <c r="J219" s="3"/>
      <c r="K219" s="3"/>
      <c r="L219" s="37" t="str">
        <f>Q58</f>
        <v>計測中</v>
      </c>
      <c r="M219" s="2" t="s">
        <v>55</v>
      </c>
      <c r="N219" s="37">
        <v>100</v>
      </c>
      <c r="O219" s="2" t="s">
        <v>56</v>
      </c>
      <c r="P219" s="2" t="str">
        <f>IF(L219="計測中","計測中",IF((L219-I26&gt;=0),"目標達成","目標未達成"))</f>
        <v>計測中</v>
      </c>
      <c r="Q219" s="3"/>
    </row>
    <row r="220" spans="1:17" ht="39.950000000000003" customHeight="1">
      <c r="A220" s="3"/>
      <c r="B220" s="3"/>
      <c r="C220" s="3"/>
      <c r="D220" s="3"/>
      <c r="E220" s="3"/>
      <c r="F220" s="3"/>
      <c r="G220" s="3"/>
      <c r="H220" s="3"/>
      <c r="I220" s="3" t="s">
        <v>58</v>
      </c>
      <c r="J220" s="3"/>
      <c r="K220" s="3"/>
      <c r="L220" s="3"/>
      <c r="M220" s="3"/>
      <c r="N220" s="3"/>
      <c r="O220" s="3"/>
      <c r="P220" s="3"/>
      <c r="Q220" s="9"/>
    </row>
    <row r="221" spans="1:17" ht="39.950000000000003" customHeight="1">
      <c r="A221" s="3"/>
      <c r="B221" s="3"/>
      <c r="C221" s="3"/>
      <c r="D221" s="3"/>
      <c r="E221" s="3"/>
      <c r="F221" s="3"/>
      <c r="G221" s="3"/>
      <c r="H221" s="3"/>
      <c r="I221" s="3"/>
      <c r="J221" s="3"/>
      <c r="K221" s="3"/>
      <c r="L221" s="37" t="str">
        <f>Q88</f>
        <v>計測中</v>
      </c>
      <c r="M221" s="2" t="s">
        <v>55</v>
      </c>
      <c r="N221" s="37">
        <v>100</v>
      </c>
      <c r="O221" s="2" t="s">
        <v>56</v>
      </c>
      <c r="P221" s="2" t="str">
        <f>IF(L221="計測中","計測中",IF((L221-I26&gt;=0),"目標達成","目標未達成"))</f>
        <v>計測中</v>
      </c>
      <c r="Q221" s="9"/>
    </row>
    <row r="222" spans="1:17" ht="39.950000000000003" customHeight="1">
      <c r="A222" s="3"/>
      <c r="B222" s="3"/>
      <c r="C222" s="3"/>
      <c r="D222" s="3"/>
      <c r="E222" s="3"/>
      <c r="F222" s="3"/>
      <c r="G222" s="3"/>
      <c r="H222" s="3"/>
      <c r="I222" s="3" t="s">
        <v>59</v>
      </c>
      <c r="J222" s="3"/>
      <c r="K222" s="3"/>
      <c r="L222" s="3"/>
      <c r="M222" s="3"/>
      <c r="N222" s="3"/>
      <c r="O222" s="3"/>
      <c r="P222" s="3"/>
      <c r="Q222" s="9"/>
    </row>
    <row r="223" spans="1:17" ht="39.950000000000003" customHeight="1">
      <c r="A223" s="3"/>
      <c r="B223" s="3"/>
      <c r="C223" s="3"/>
      <c r="D223" s="3"/>
      <c r="E223" s="3"/>
      <c r="F223" s="3"/>
      <c r="G223" s="3"/>
      <c r="H223" s="3"/>
      <c r="I223" s="3"/>
      <c r="J223" s="3"/>
      <c r="K223" s="3"/>
      <c r="L223" s="37" t="str">
        <f>Q121</f>
        <v>計測中</v>
      </c>
      <c r="M223" s="2" t="s">
        <v>55</v>
      </c>
      <c r="N223" s="37">
        <v>100</v>
      </c>
      <c r="O223" s="2" t="s">
        <v>56</v>
      </c>
      <c r="P223" s="2" t="str">
        <f>IF(L223="計測中","計測中",IF((L223-I26&gt;=0),"目標達成","目標未達成"))</f>
        <v>計測中</v>
      </c>
      <c r="Q223" s="9"/>
    </row>
    <row r="224" spans="1:17" ht="39.950000000000003" customHeight="1">
      <c r="A224" s="3"/>
      <c r="B224" s="3"/>
      <c r="C224" s="3"/>
      <c r="D224" s="3"/>
      <c r="E224" s="3"/>
      <c r="F224" s="3"/>
      <c r="G224" s="3"/>
      <c r="H224" s="3"/>
      <c r="I224" s="3" t="s">
        <v>60</v>
      </c>
      <c r="J224" s="3"/>
      <c r="K224" s="3"/>
      <c r="L224" s="3"/>
      <c r="M224" s="3"/>
      <c r="N224" s="3"/>
      <c r="O224" s="3"/>
      <c r="P224" s="3"/>
      <c r="Q224" s="9"/>
    </row>
    <row r="225" spans="1:17" ht="39.950000000000003" customHeight="1">
      <c r="A225" s="3"/>
      <c r="B225" s="3"/>
      <c r="C225" s="3"/>
      <c r="D225" s="3"/>
      <c r="E225" s="3"/>
      <c r="F225" s="3"/>
      <c r="G225" s="3"/>
      <c r="H225" s="3"/>
      <c r="I225" s="3"/>
      <c r="J225" s="3"/>
      <c r="K225" s="3"/>
      <c r="L225" s="37" t="str">
        <f>Q150</f>
        <v>計測中</v>
      </c>
      <c r="M225" s="2" t="s">
        <v>55</v>
      </c>
      <c r="N225" s="37">
        <v>100</v>
      </c>
      <c r="O225" s="2" t="s">
        <v>56</v>
      </c>
      <c r="P225" s="2" t="str">
        <f>IF(L225="計測中","計測中",IF((L225-I26&gt;=0),"目標達成","目標未達成"))</f>
        <v>計測中</v>
      </c>
      <c r="Q225" s="9"/>
    </row>
    <row r="226" spans="1:17" ht="39.950000000000003" customHeight="1">
      <c r="A226" s="3"/>
      <c r="B226" s="3"/>
      <c r="C226" s="3"/>
      <c r="D226" s="3"/>
      <c r="E226" s="3"/>
      <c r="F226" s="3"/>
      <c r="G226" s="3"/>
      <c r="H226" s="3"/>
      <c r="I226" s="3" t="s">
        <v>61</v>
      </c>
      <c r="J226" s="3"/>
      <c r="K226" s="3"/>
      <c r="L226" s="3"/>
      <c r="M226" s="3"/>
      <c r="N226" s="3"/>
      <c r="O226" s="3"/>
      <c r="P226" s="3"/>
      <c r="Q226" s="9"/>
    </row>
    <row r="227" spans="1:17" ht="39.950000000000003" customHeight="1">
      <c r="A227" s="3"/>
      <c r="B227" s="3"/>
      <c r="C227" s="3"/>
      <c r="D227" s="3"/>
      <c r="E227" s="3"/>
      <c r="F227" s="3"/>
      <c r="G227" s="3"/>
      <c r="H227" s="3"/>
      <c r="I227" s="3"/>
      <c r="J227" s="3"/>
      <c r="K227" s="3"/>
      <c r="L227" s="37" t="str">
        <f>Q182</f>
        <v>計測中</v>
      </c>
      <c r="M227" s="2" t="s">
        <v>55</v>
      </c>
      <c r="N227" s="37">
        <v>100</v>
      </c>
      <c r="O227" s="2" t="s">
        <v>56</v>
      </c>
      <c r="P227" s="2" t="str">
        <f>IF(L227="計測中","計測中",IF((L227-I26&gt;=0),"目標達成","目標未達成"))</f>
        <v>計測中</v>
      </c>
      <c r="Q227" s="9"/>
    </row>
    <row r="228" spans="1:17" ht="39.950000000000003" customHeight="1">
      <c r="A228" s="3"/>
      <c r="B228" s="3"/>
      <c r="C228" s="3"/>
      <c r="D228" s="3"/>
      <c r="E228" s="3"/>
      <c r="F228" s="3"/>
      <c r="G228" s="3"/>
      <c r="H228" s="3"/>
      <c r="I228" s="3" t="s">
        <v>62</v>
      </c>
      <c r="J228" s="3"/>
      <c r="K228" s="3"/>
      <c r="L228" s="3"/>
      <c r="M228" s="3"/>
      <c r="N228" s="3"/>
      <c r="O228" s="3"/>
      <c r="P228" s="3"/>
      <c r="Q228" s="9"/>
    </row>
    <row r="229" spans="1:17" ht="39.950000000000003" customHeight="1">
      <c r="A229" s="3"/>
      <c r="B229" s="3"/>
      <c r="C229" s="3"/>
      <c r="D229" s="3"/>
      <c r="E229" s="3"/>
      <c r="F229" s="3"/>
      <c r="G229" s="3"/>
      <c r="H229" s="3"/>
      <c r="I229" s="3"/>
      <c r="J229" s="3"/>
      <c r="K229" s="3"/>
      <c r="L229" s="37" t="str">
        <f>Q212</f>
        <v>計測中</v>
      </c>
      <c r="M229" s="2" t="s">
        <v>55</v>
      </c>
      <c r="N229" s="37">
        <v>100</v>
      </c>
      <c r="O229" s="2" t="s">
        <v>56</v>
      </c>
      <c r="P229" s="2" t="str">
        <f>IF(L229="計測中","計測中",IF((L229-I26&gt;=0),"目標達成","目標未達成"))</f>
        <v>計測中</v>
      </c>
      <c r="Q229" s="9"/>
    </row>
    <row r="230" spans="1:17" ht="30" customHeight="1"/>
    <row r="231" spans="1:17" ht="30" customHeight="1"/>
    <row r="232" spans="1:17" ht="30" customHeight="1"/>
    <row r="233" spans="1:17" ht="30" customHeight="1"/>
    <row r="234" spans="1:17" ht="30" customHeight="1"/>
    <row r="235" spans="1:17" ht="30" customHeight="1"/>
    <row r="236" spans="1:17" ht="30" customHeight="1"/>
    <row r="237" spans="1:17" ht="30" customHeight="1"/>
    <row r="238" spans="1:17" ht="30" customHeight="1"/>
    <row r="239" spans="1:17" ht="30" customHeight="1"/>
    <row r="240" spans="1:17" ht="30" customHeight="1"/>
    <row r="241" ht="30" customHeight="1"/>
    <row r="242" ht="30" customHeight="1"/>
  </sheetData>
  <sheetProtection password="8C21" sheet="1" objects="1" scenarios="1" selectLockedCells="1"/>
  <mergeCells count="421">
    <mergeCell ref="A123:P123"/>
    <mergeCell ref="Q61:Q63"/>
    <mergeCell ref="P82:P84"/>
    <mergeCell ref="Q82:Q84"/>
    <mergeCell ref="I83:O83"/>
    <mergeCell ref="I84:O84"/>
    <mergeCell ref="I85:O85"/>
    <mergeCell ref="P85:P87"/>
    <mergeCell ref="Q85:Q87"/>
    <mergeCell ref="A70:A72"/>
    <mergeCell ref="Q70:Q72"/>
    <mergeCell ref="I71:O71"/>
    <mergeCell ref="I72:O72"/>
    <mergeCell ref="P61:P63"/>
    <mergeCell ref="I62:O62"/>
    <mergeCell ref="I63:O63"/>
    <mergeCell ref="I61:O61"/>
    <mergeCell ref="A61:A63"/>
    <mergeCell ref="B67:H69"/>
    <mergeCell ref="I67:O67"/>
    <mergeCell ref="Q67:Q69"/>
    <mergeCell ref="I68:O68"/>
    <mergeCell ref="I69:O69"/>
    <mergeCell ref="Q64:Q66"/>
    <mergeCell ref="A2:P2"/>
    <mergeCell ref="A4:P4"/>
    <mergeCell ref="A6:P6"/>
    <mergeCell ref="A30:P30"/>
    <mergeCell ref="A31:P31"/>
    <mergeCell ref="A60:P60"/>
    <mergeCell ref="Q55:Q57"/>
    <mergeCell ref="A8:A9"/>
    <mergeCell ref="A10:A11"/>
    <mergeCell ref="A12:A13"/>
    <mergeCell ref="A14:A15"/>
    <mergeCell ref="I47:O47"/>
    <mergeCell ref="P50:P52"/>
    <mergeCell ref="I53:O53"/>
    <mergeCell ref="P53:P54"/>
    <mergeCell ref="A55:A57"/>
    <mergeCell ref="B55:H57"/>
    <mergeCell ref="I55:O55"/>
    <mergeCell ref="P55:P57"/>
    <mergeCell ref="I56:O56"/>
    <mergeCell ref="I57:O57"/>
    <mergeCell ref="Q32:Q34"/>
    <mergeCell ref="Q35:Q37"/>
    <mergeCell ref="P8:P9"/>
    <mergeCell ref="P10:P11"/>
    <mergeCell ref="P12:P13"/>
    <mergeCell ref="P14:P15"/>
    <mergeCell ref="P16:P17"/>
    <mergeCell ref="P18:P19"/>
    <mergeCell ref="P20:P21"/>
    <mergeCell ref="P35:P37"/>
    <mergeCell ref="B8:O9"/>
    <mergeCell ref="B10:O11"/>
    <mergeCell ref="B12:O13"/>
    <mergeCell ref="B14:O15"/>
    <mergeCell ref="P32:P34"/>
    <mergeCell ref="A32:A34"/>
    <mergeCell ref="B32:H34"/>
    <mergeCell ref="I33:O33"/>
    <mergeCell ref="I34:O34"/>
    <mergeCell ref="A16:A17"/>
    <mergeCell ref="A18:A19"/>
    <mergeCell ref="A20:A21"/>
    <mergeCell ref="A35:A37"/>
    <mergeCell ref="B35:H37"/>
    <mergeCell ref="I35:O35"/>
    <mergeCell ref="I36:O36"/>
    <mergeCell ref="I37:O37"/>
    <mergeCell ref="I32:O32"/>
    <mergeCell ref="B16:O17"/>
    <mergeCell ref="B18:O19"/>
    <mergeCell ref="B20:O21"/>
    <mergeCell ref="A38:A40"/>
    <mergeCell ref="B38:H40"/>
    <mergeCell ref="I38:O38"/>
    <mergeCell ref="Q53:Q54"/>
    <mergeCell ref="I54:O54"/>
    <mergeCell ref="Q38:Q40"/>
    <mergeCell ref="I39:O39"/>
    <mergeCell ref="I40:O40"/>
    <mergeCell ref="P38:P40"/>
    <mergeCell ref="Q50:Q52"/>
    <mergeCell ref="I51:O51"/>
    <mergeCell ref="I52:O52"/>
    <mergeCell ref="A41:A43"/>
    <mergeCell ref="I48:O48"/>
    <mergeCell ref="I49:O49"/>
    <mergeCell ref="A50:A52"/>
    <mergeCell ref="B50:H52"/>
    <mergeCell ref="I50:O50"/>
    <mergeCell ref="A53:A54"/>
    <mergeCell ref="Q41:Q43"/>
    <mergeCell ref="I42:O42"/>
    <mergeCell ref="I43:O43"/>
    <mergeCell ref="P41:P43"/>
    <mergeCell ref="B41:H43"/>
    <mergeCell ref="A76:A78"/>
    <mergeCell ref="B76:H78"/>
    <mergeCell ref="I76:O76"/>
    <mergeCell ref="P76:P78"/>
    <mergeCell ref="A90:P90"/>
    <mergeCell ref="B70:H72"/>
    <mergeCell ref="I70:O70"/>
    <mergeCell ref="P67:P69"/>
    <mergeCell ref="Q44:Q46"/>
    <mergeCell ref="I45:O45"/>
    <mergeCell ref="I46:O46"/>
    <mergeCell ref="P44:P46"/>
    <mergeCell ref="Q47:Q49"/>
    <mergeCell ref="B64:H66"/>
    <mergeCell ref="I64:O64"/>
    <mergeCell ref="B53:H54"/>
    <mergeCell ref="B61:H63"/>
    <mergeCell ref="A73:A75"/>
    <mergeCell ref="B73:H75"/>
    <mergeCell ref="I73:O73"/>
    <mergeCell ref="Q73:Q75"/>
    <mergeCell ref="I74:O74"/>
    <mergeCell ref="I75:O75"/>
    <mergeCell ref="P73:P75"/>
    <mergeCell ref="I41:O41"/>
    <mergeCell ref="A44:A46"/>
    <mergeCell ref="B44:H46"/>
    <mergeCell ref="I44:O44"/>
    <mergeCell ref="A47:A49"/>
    <mergeCell ref="B47:H49"/>
    <mergeCell ref="P47:P49"/>
    <mergeCell ref="P70:P72"/>
    <mergeCell ref="I65:O65"/>
    <mergeCell ref="I66:O66"/>
    <mergeCell ref="P64:P66"/>
    <mergeCell ref="A64:A66"/>
    <mergeCell ref="A67:A69"/>
    <mergeCell ref="Q91:Q93"/>
    <mergeCell ref="I92:O92"/>
    <mergeCell ref="I77:O77"/>
    <mergeCell ref="Q79:Q81"/>
    <mergeCell ref="I80:O80"/>
    <mergeCell ref="I81:O81"/>
    <mergeCell ref="A82:A84"/>
    <mergeCell ref="B82:H84"/>
    <mergeCell ref="I82:O82"/>
    <mergeCell ref="Q76:Q78"/>
    <mergeCell ref="I78:O78"/>
    <mergeCell ref="A91:A93"/>
    <mergeCell ref="B91:H93"/>
    <mergeCell ref="I91:O91"/>
    <mergeCell ref="I87:O87"/>
    <mergeCell ref="P91:P93"/>
    <mergeCell ref="I93:O93"/>
    <mergeCell ref="A79:A81"/>
    <mergeCell ref="B79:H81"/>
    <mergeCell ref="I79:O79"/>
    <mergeCell ref="P79:P81"/>
    <mergeCell ref="I86:O86"/>
    <mergeCell ref="A85:A87"/>
    <mergeCell ref="B85:H87"/>
    <mergeCell ref="Q106:Q108"/>
    <mergeCell ref="Q109:Q111"/>
    <mergeCell ref="A94:A96"/>
    <mergeCell ref="B94:H96"/>
    <mergeCell ref="I94:O94"/>
    <mergeCell ref="P94:P96"/>
    <mergeCell ref="Q94:Q96"/>
    <mergeCell ref="I95:O95"/>
    <mergeCell ref="I96:O96"/>
    <mergeCell ref="A100:A102"/>
    <mergeCell ref="B100:H102"/>
    <mergeCell ref="I100:O100"/>
    <mergeCell ref="P100:P102"/>
    <mergeCell ref="Q100:Q102"/>
    <mergeCell ref="I101:O101"/>
    <mergeCell ref="I102:O102"/>
    <mergeCell ref="P97:P99"/>
    <mergeCell ref="Q97:Q99"/>
    <mergeCell ref="I98:O98"/>
    <mergeCell ref="I99:O99"/>
    <mergeCell ref="A97:A99"/>
    <mergeCell ref="B97:H99"/>
    <mergeCell ref="I97:O97"/>
    <mergeCell ref="Q130:Q132"/>
    <mergeCell ref="I131:O131"/>
    <mergeCell ref="I132:O132"/>
    <mergeCell ref="Q124:Q126"/>
    <mergeCell ref="I125:O125"/>
    <mergeCell ref="I126:O126"/>
    <mergeCell ref="I127:O127"/>
    <mergeCell ref="P127:P129"/>
    <mergeCell ref="Q127:Q129"/>
    <mergeCell ref="I128:O128"/>
    <mergeCell ref="I129:O129"/>
    <mergeCell ref="I116:O116"/>
    <mergeCell ref="A124:A126"/>
    <mergeCell ref="B112:H114"/>
    <mergeCell ref="I112:O112"/>
    <mergeCell ref="P112:P114"/>
    <mergeCell ref="Q112:Q114"/>
    <mergeCell ref="I113:O113"/>
    <mergeCell ref="I114:O114"/>
    <mergeCell ref="A103:A105"/>
    <mergeCell ref="B103:H105"/>
    <mergeCell ref="I103:O103"/>
    <mergeCell ref="P103:P105"/>
    <mergeCell ref="Q115:Q117"/>
    <mergeCell ref="I117:O117"/>
    <mergeCell ref="A118:A120"/>
    <mergeCell ref="B118:H120"/>
    <mergeCell ref="I118:O118"/>
    <mergeCell ref="P118:P120"/>
    <mergeCell ref="Q118:Q120"/>
    <mergeCell ref="I119:O119"/>
    <mergeCell ref="I120:O120"/>
    <mergeCell ref="Q103:Q105"/>
    <mergeCell ref="I104:O104"/>
    <mergeCell ref="I105:O105"/>
    <mergeCell ref="A152:P152"/>
    <mergeCell ref="A130:A132"/>
    <mergeCell ref="B130:H132"/>
    <mergeCell ref="I130:O130"/>
    <mergeCell ref="P130:P132"/>
    <mergeCell ref="A127:A129"/>
    <mergeCell ref="B127:H129"/>
    <mergeCell ref="A106:A108"/>
    <mergeCell ref="B106:H108"/>
    <mergeCell ref="I106:O106"/>
    <mergeCell ref="P106:P108"/>
    <mergeCell ref="I107:O107"/>
    <mergeCell ref="I108:O108"/>
    <mergeCell ref="A109:A111"/>
    <mergeCell ref="B109:H111"/>
    <mergeCell ref="I109:O109"/>
    <mergeCell ref="P109:P111"/>
    <mergeCell ref="I110:O110"/>
    <mergeCell ref="I111:O111"/>
    <mergeCell ref="A112:A114"/>
    <mergeCell ref="A115:A117"/>
    <mergeCell ref="B115:H117"/>
    <mergeCell ref="I115:O115"/>
    <mergeCell ref="P115:P117"/>
    <mergeCell ref="A158:A160"/>
    <mergeCell ref="B158:H160"/>
    <mergeCell ref="I158:O158"/>
    <mergeCell ref="P158:P160"/>
    <mergeCell ref="Q158:Q160"/>
    <mergeCell ref="I159:O159"/>
    <mergeCell ref="I160:O160"/>
    <mergeCell ref="Q153:Q155"/>
    <mergeCell ref="I154:O154"/>
    <mergeCell ref="I155:O155"/>
    <mergeCell ref="A156:A157"/>
    <mergeCell ref="B156:H157"/>
    <mergeCell ref="I156:O156"/>
    <mergeCell ref="P156:P157"/>
    <mergeCell ref="Q156:Q157"/>
    <mergeCell ref="I157:O157"/>
    <mergeCell ref="A153:A155"/>
    <mergeCell ref="B153:H155"/>
    <mergeCell ref="I153:O153"/>
    <mergeCell ref="P153:P155"/>
    <mergeCell ref="A164:A166"/>
    <mergeCell ref="B164:H166"/>
    <mergeCell ref="I164:O164"/>
    <mergeCell ref="P164:P166"/>
    <mergeCell ref="Q164:Q166"/>
    <mergeCell ref="I165:O165"/>
    <mergeCell ref="I166:O166"/>
    <mergeCell ref="A161:A163"/>
    <mergeCell ref="B161:H163"/>
    <mergeCell ref="I161:O161"/>
    <mergeCell ref="P161:P163"/>
    <mergeCell ref="Q161:Q163"/>
    <mergeCell ref="I162:O162"/>
    <mergeCell ref="I163:O163"/>
    <mergeCell ref="Q139:Q141"/>
    <mergeCell ref="I140:O140"/>
    <mergeCell ref="I141:O141"/>
    <mergeCell ref="B124:H126"/>
    <mergeCell ref="I124:O124"/>
    <mergeCell ref="P124:P126"/>
    <mergeCell ref="Q136:Q138"/>
    <mergeCell ref="A133:A135"/>
    <mergeCell ref="B133:H135"/>
    <mergeCell ref="I133:O133"/>
    <mergeCell ref="P133:P135"/>
    <mergeCell ref="Q133:Q135"/>
    <mergeCell ref="I134:O134"/>
    <mergeCell ref="I135:O135"/>
    <mergeCell ref="A136:A138"/>
    <mergeCell ref="B136:H138"/>
    <mergeCell ref="I136:O136"/>
    <mergeCell ref="P136:P138"/>
    <mergeCell ref="I137:O137"/>
    <mergeCell ref="I138:O138"/>
    <mergeCell ref="A139:A141"/>
    <mergeCell ref="B139:H141"/>
    <mergeCell ref="I139:O139"/>
    <mergeCell ref="P139:P141"/>
    <mergeCell ref="Q148:Q149"/>
    <mergeCell ref="I149:O149"/>
    <mergeCell ref="Q142:Q144"/>
    <mergeCell ref="I143:O143"/>
    <mergeCell ref="I144:O144"/>
    <mergeCell ref="A145:A147"/>
    <mergeCell ref="B145:H147"/>
    <mergeCell ref="I145:O145"/>
    <mergeCell ref="P145:P147"/>
    <mergeCell ref="Q145:Q147"/>
    <mergeCell ref="I146:O146"/>
    <mergeCell ref="I147:O147"/>
    <mergeCell ref="A142:A144"/>
    <mergeCell ref="B142:H144"/>
    <mergeCell ref="I142:O142"/>
    <mergeCell ref="P142:P144"/>
    <mergeCell ref="A148:A149"/>
    <mergeCell ref="B148:H149"/>
    <mergeCell ref="I148:O148"/>
    <mergeCell ref="P148:P149"/>
    <mergeCell ref="A167:A169"/>
    <mergeCell ref="B167:H169"/>
    <mergeCell ref="I167:O167"/>
    <mergeCell ref="P167:P169"/>
    <mergeCell ref="Q167:Q169"/>
    <mergeCell ref="I168:O168"/>
    <mergeCell ref="I169:O169"/>
    <mergeCell ref="A170:A172"/>
    <mergeCell ref="B170:H172"/>
    <mergeCell ref="I170:O170"/>
    <mergeCell ref="P170:P172"/>
    <mergeCell ref="Q170:Q172"/>
    <mergeCell ref="I171:O171"/>
    <mergeCell ref="I172:O172"/>
    <mergeCell ref="Q179:Q181"/>
    <mergeCell ref="I180:O180"/>
    <mergeCell ref="I181:O181"/>
    <mergeCell ref="A173:A175"/>
    <mergeCell ref="B173:H175"/>
    <mergeCell ref="I173:O173"/>
    <mergeCell ref="P173:P175"/>
    <mergeCell ref="Q173:Q175"/>
    <mergeCell ref="I174:O174"/>
    <mergeCell ref="I175:O175"/>
    <mergeCell ref="A176:A178"/>
    <mergeCell ref="B176:H178"/>
    <mergeCell ref="I176:O176"/>
    <mergeCell ref="P176:P178"/>
    <mergeCell ref="Q176:Q178"/>
    <mergeCell ref="I177:O177"/>
    <mergeCell ref="I178:O178"/>
    <mergeCell ref="I187:O187"/>
    <mergeCell ref="I188:O188"/>
    <mergeCell ref="I189:O189"/>
    <mergeCell ref="I190:O190"/>
    <mergeCell ref="I191:O191"/>
    <mergeCell ref="I192:O192"/>
    <mergeCell ref="A179:A181"/>
    <mergeCell ref="B179:H181"/>
    <mergeCell ref="I179:O179"/>
    <mergeCell ref="A184:P184"/>
    <mergeCell ref="P179:P181"/>
    <mergeCell ref="P203:P205"/>
    <mergeCell ref="Q203:Q205"/>
    <mergeCell ref="A206:A208"/>
    <mergeCell ref="B206:H208"/>
    <mergeCell ref="P206:P208"/>
    <mergeCell ref="Q206:Q208"/>
    <mergeCell ref="A209:A211"/>
    <mergeCell ref="B209:H211"/>
    <mergeCell ref="I203:O203"/>
    <mergeCell ref="I204:O204"/>
    <mergeCell ref="P209:P211"/>
    <mergeCell ref="Q209:Q211"/>
    <mergeCell ref="I205:O205"/>
    <mergeCell ref="I206:O206"/>
    <mergeCell ref="I207:O207"/>
    <mergeCell ref="I200:O200"/>
    <mergeCell ref="I201:O201"/>
    <mergeCell ref="I202:O202"/>
    <mergeCell ref="A197:A199"/>
    <mergeCell ref="B197:H199"/>
    <mergeCell ref="I208:O208"/>
    <mergeCell ref="I209:O209"/>
    <mergeCell ref="I210:O210"/>
    <mergeCell ref="A203:A205"/>
    <mergeCell ref="B203:H205"/>
    <mergeCell ref="I195:O195"/>
    <mergeCell ref="I196:O196"/>
    <mergeCell ref="I197:O197"/>
    <mergeCell ref="I198:O198"/>
    <mergeCell ref="P194:P196"/>
    <mergeCell ref="Q194:Q196"/>
    <mergeCell ref="A194:A196"/>
    <mergeCell ref="B194:H196"/>
    <mergeCell ref="I199:O199"/>
    <mergeCell ref="A1:P1"/>
    <mergeCell ref="I211:O211"/>
    <mergeCell ref="A185:A187"/>
    <mergeCell ref="B185:H187"/>
    <mergeCell ref="I185:O185"/>
    <mergeCell ref="P185:P187"/>
    <mergeCell ref="Q185:Q187"/>
    <mergeCell ref="I186:O186"/>
    <mergeCell ref="A188:A190"/>
    <mergeCell ref="B188:H190"/>
    <mergeCell ref="P188:P190"/>
    <mergeCell ref="Q188:Q190"/>
    <mergeCell ref="A191:A193"/>
    <mergeCell ref="B191:H193"/>
    <mergeCell ref="P191:P193"/>
    <mergeCell ref="Q191:Q193"/>
    <mergeCell ref="P197:P199"/>
    <mergeCell ref="Q197:Q199"/>
    <mergeCell ref="A200:A202"/>
    <mergeCell ref="B200:H202"/>
    <mergeCell ref="P200:P202"/>
    <mergeCell ref="Q200:Q202"/>
    <mergeCell ref="I193:O193"/>
    <mergeCell ref="I194:O194"/>
  </mergeCells>
  <phoneticPr fontId="1"/>
  <dataValidations count="3">
    <dataValidation type="list" allowBlank="1" showInputMessage="1" showErrorMessage="1" sqref="P8:P21">
      <formula1>"はい,いいえ"</formula1>
    </dataValidation>
    <dataValidation type="list" allowBlank="1" showInputMessage="1" showErrorMessage="1" sqref="P153:P155 P158:P181 P124:P147 P61:P87 P32:P52 P91:P120 P55:P57 P185:P211">
      <formula1>"A,B,C"</formula1>
    </dataValidation>
    <dataValidation type="list" allowBlank="1" showInputMessage="1" showErrorMessage="1" sqref="P148:P149 P156:P157 P53:P54">
      <formula1>"A,B"</formula1>
    </dataValidation>
  </dataValidations>
  <pageMargins left="0.7" right="0.7" top="0.75" bottom="0.75" header="0.3" footer="0.3"/>
  <pageSetup paperSize="9" orientation="portrait" verticalDpi="0" r:id="rId1"/>
  <ignoredErrors>
    <ignoredError sqref="Q156 Q35 Q47 Q79 Q82 Q209 Q136 Q127 Q200" formula="1"/>
    <ignoredError sqref="P216 P221 P223 P225 P227 P22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解答用紙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井浦 憲太郎</dc:creator>
  <cp:lastModifiedBy>尾崎 風椰</cp:lastModifiedBy>
  <dcterms:created xsi:type="dcterms:W3CDTF">2018-10-04T01:48:57Z</dcterms:created>
  <dcterms:modified xsi:type="dcterms:W3CDTF">2018-11-15T14:51:57Z</dcterms:modified>
</cp:coreProperties>
</file>